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全县项目库表" sheetId="20" r:id="rId1"/>
  </sheets>
  <definedNames>
    <definedName name="_xlnm._FilterDatabase" localSheetId="0" hidden="1">全县项目库表!$A$4:$V$82</definedName>
    <definedName name="_xlnm.Print_Titles" localSheetId="0">全县项目库表!$1:$5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<sst xmlns="http://schemas.openxmlformats.org/spreadsheetml/2006/main" count="1150" uniqueCount="380">
  <si>
    <t>南涧县2025年度巩固拓展脱贫攻坚成果和乡村振兴项目库</t>
  </si>
  <si>
    <t>填报单位：中共南涧彝族自治县委员会农村工作领导小组办公室                                                          填报人  ：字绍昌                                联系电话：13987258829                                                                                            填报日期：2024年12月12日</t>
  </si>
  <si>
    <t>序号</t>
  </si>
  <si>
    <t>项目名称</t>
  </si>
  <si>
    <t>项目类别</t>
  </si>
  <si>
    <r>
      <rPr>
        <b/>
        <sz val="12"/>
        <rFont val="宋体"/>
        <charset val="134"/>
      </rPr>
      <t>建设性质</t>
    </r>
    <r>
      <rPr>
        <b/>
        <sz val="10"/>
        <rFont val="宋体"/>
        <charset val="134"/>
      </rPr>
      <t>（新建/续建）</t>
    </r>
  </si>
  <si>
    <r>
      <rPr>
        <b/>
        <sz val="12"/>
        <rFont val="宋体"/>
        <charset val="134"/>
      </rPr>
      <t>项目实施地点（</t>
    </r>
    <r>
      <rPr>
        <b/>
        <sz val="10"/>
        <rFont val="宋体"/>
        <charset val="134"/>
      </rPr>
      <t>到乡镇、村、组</t>
    </r>
    <r>
      <rPr>
        <b/>
        <sz val="12"/>
        <rFont val="宋体"/>
        <charset val="134"/>
      </rPr>
      <t>）</t>
    </r>
  </si>
  <si>
    <r>
      <rPr>
        <b/>
        <sz val="12"/>
        <rFont val="宋体"/>
        <charset val="134"/>
      </rPr>
      <t>项目组织实施单位（</t>
    </r>
    <r>
      <rPr>
        <b/>
        <sz val="10"/>
        <rFont val="宋体"/>
        <charset val="134"/>
      </rPr>
      <t>乡镇人民政府/县级部门</t>
    </r>
    <r>
      <rPr>
        <b/>
        <sz val="12"/>
        <rFont val="宋体"/>
        <charset val="134"/>
      </rPr>
      <t>）</t>
    </r>
  </si>
  <si>
    <t>项目行业主管部门（县级部门）</t>
  </si>
  <si>
    <t>项目概要及建设主要内容</t>
  </si>
  <si>
    <t>预算投资及资金来源（万元）</t>
  </si>
  <si>
    <t>项目绩效目标（总体目标）</t>
  </si>
  <si>
    <t>规划年度</t>
  </si>
  <si>
    <t>联农带农机制(主要）</t>
  </si>
  <si>
    <t>是否易地搬迁后扶项目</t>
  </si>
  <si>
    <t>是否到户项目</t>
  </si>
  <si>
    <t>受益总人口（人）</t>
  </si>
  <si>
    <t>受益脱贫人口、监测对象（人）</t>
  </si>
  <si>
    <t>是否纳入年度实施计划</t>
  </si>
  <si>
    <t>备注</t>
  </si>
  <si>
    <t>总投资</t>
  </si>
  <si>
    <t>衔接资金</t>
  </si>
  <si>
    <t>上海帮扶资金</t>
  </si>
  <si>
    <t>行业部门资金</t>
  </si>
  <si>
    <t>其它资金</t>
  </si>
  <si>
    <t>合计</t>
  </si>
  <si>
    <t>——</t>
  </si>
  <si>
    <t xml:space="preserve">    2025年度拟入库项目65个，项目预算总投资20915.27万元，项目资金来源为：衔接资金17215.27万元、上海帮扶资金3700万元。其中：产业发展类项目47个，预算投资14498.17万元，投资占69.32%；就业帮扶类项目2个，计划补助资金750万元；乡村建设类项目13个，预算投资4864万元；巩固三保障成果类项目2个，计划补助资金643.1万元；其他类项目1个，计划补助资金160万元。</t>
  </si>
  <si>
    <t>一、产业发展类项目（生产项目、加工流通项目、配套设施项目、产业服务支撑项目、金融保险配套项目）</t>
  </si>
  <si>
    <t>拟入库产业发展项目47个，其中：生产项目22个、加工流通项目23个、金融保险配套项目1个、新型农村集体经济发展项目1个。</t>
  </si>
  <si>
    <t>（一）生产项目（种植业基地、养殖业基地、水产养殖业发展、林草基地建设、休闲农业与乡村旅游、光伏电站建设）</t>
  </si>
  <si>
    <t>拟入库生产项目22个，其中：种植养殖基地项目6个、休闲农业与乡村旅游项目13个、光伏电站建设项目3个。</t>
  </si>
  <si>
    <t>种植养殖业基地</t>
  </si>
  <si>
    <t>拟入库种植养殖业基地项目6个，其中：种植基地项目5个、养殖基地项目2个。</t>
  </si>
  <si>
    <t>碧溪乡和乐村委会蓝莓种植产业发展项目</t>
  </si>
  <si>
    <t>生产项目-种植基地</t>
  </si>
  <si>
    <t>新建</t>
  </si>
  <si>
    <t>碧溪乡和乐村</t>
  </si>
  <si>
    <t>碧溪乡人民政府</t>
  </si>
  <si>
    <t>县农业农村局</t>
  </si>
  <si>
    <t>投入395万元，在在碧溪乡和乐村实施规模为150亩的蓝莓种植示范基地建设。建设内容：1.投入300万元，建设标准化设施大棚150亩、基础设施（道路、水肥设施、基础管网等）；2.投入95万元，新建附属设施（主要包括分拣包装库、保鲜库、办公房、配电房等）。</t>
  </si>
  <si>
    <t>和乐村村集体年增加11万元的资产租赁收入。</t>
  </si>
  <si>
    <t>2025年度</t>
  </si>
  <si>
    <t>土地流转、务工收入、带动生产</t>
  </si>
  <si>
    <t>否</t>
  </si>
  <si>
    <t>是</t>
  </si>
  <si>
    <t>南涧县民族团结进步示范县建设项目——小湾东镇花卉种植产业发展项目</t>
  </si>
  <si>
    <t>小湾东镇龙门村</t>
  </si>
  <si>
    <t>小湾东镇人民政府</t>
  </si>
  <si>
    <t>县民宗局</t>
  </si>
  <si>
    <t>1.新建2个花卉种植大棚，每个种植大棚2000平方米，共4000平方米；2.安装200A变压器1台、7m高电杆24根、70㎡规格电线5000m、高压计量器1台、智能真空断路器1套等；3.大棚恒温控制设备2套，每个大棚1套；4.灌溉设备2套，配套相关管网架设，每个种植大棚1套；5.通风设备2套，每个种植大棚1套；6.新建水池1个，容积300立方米；7.新建花卉种植管理用房一间，共四阁，分别为化肥储物间、设备存放间、育苗间、生活用房，共280平方米。</t>
  </si>
  <si>
    <t>龙门村集体按协议收取每年6万元租金作为村集体经济收入。</t>
  </si>
  <si>
    <t>带动生产、收益分红</t>
  </si>
  <si>
    <t>南涧镇村集体经济仿野生小香蕈种植基地配套设施提升项目</t>
  </si>
  <si>
    <t>南涧镇小军庄社区、涧河社区</t>
  </si>
  <si>
    <t>南涧镇人民政府</t>
  </si>
  <si>
    <t>建设54立方米冷库一座（长6米*宽3米*高3米）；完善菌棚基础设施加固菌棚边坡（建设挡土墙300m³）；进一步完善排水设施（建设三面光沟300米）。安装50kv变压器1台，架设线路50米。</t>
  </si>
  <si>
    <t>小军庄社区增加村集体经济收入3万元以上。</t>
  </si>
  <si>
    <t>南涧镇复兴可乐民族团结进步示范创建项目</t>
  </si>
  <si>
    <t>南涧镇复兴可乐村</t>
  </si>
  <si>
    <t>1.发展食用菌种植，利用村内闲置地，建设建设种植大棚3个，每个100平方米，含菌棒、菌种。2.配套完善相关设施设备。</t>
  </si>
  <si>
    <t>增加村集体经济收入3万元以上。</t>
  </si>
  <si>
    <t>新政村蛋鸡养殖场建设项目</t>
  </si>
  <si>
    <t>生产项目-养殖基地</t>
  </si>
  <si>
    <t>无量山镇新政村原新政小学</t>
  </si>
  <si>
    <t>无量山镇人民政府</t>
  </si>
  <si>
    <t>拟在新政村委会原新政小学校舍内建设蛋鸡养殖场一座，建设养殖场装配全自动标准化养殖生产线2条，计划每条生产线投入30万元，共计60万元。</t>
  </si>
  <si>
    <t>村集体经济年增收1.8万元以上。</t>
  </si>
  <si>
    <t>碧溪乡和乐村无量山乌骨鸡示范养殖中心建设项目（二期）</t>
  </si>
  <si>
    <t>投入375万元，在碧溪乡和乐村委会和乐村实施碧溪乡和乐村无量山乌骨鸡示范养殖中心建设项目。建设内容：投入340万元，新建钢架结构鸡舍2栋，每栋2层，累计建筑面积2000平方米；2.投入35万元，新建砖混结构附属配套用房1栋，共两层，建筑面积140平方米。</t>
  </si>
  <si>
    <t>和乐村村集体经济年增收11万元以上。</t>
  </si>
  <si>
    <t>休闲农业与乡村旅游</t>
  </si>
  <si>
    <t>拟入库休闲农业与乡村旅游项目13个。</t>
  </si>
  <si>
    <t>碧溪乡澜沧江大理野钓度假区孔雀渡钓场水上设施建设项目</t>
  </si>
  <si>
    <t>生产项目-休闲农业与乡村旅游</t>
  </si>
  <si>
    <t>碧溪乡中华村孔雀渡</t>
  </si>
  <si>
    <t>投入360万元，在碧溪乡中华村委会孔雀渡实施水上设施建设项目。建设内容：新建10座钓棚，每个钓棚不低于40平方米，底座采用空气舱，主体采用钢架机构，墙体采用钢板，配备内部装修、厨房、太阳能电池板、蓄电池、太阳能热水器、洁具卫浴、救援设备、船体外围上船及垂钓浮台等。</t>
  </si>
  <si>
    <t>实现中华村每年9万元以上的资产出租收入。</t>
  </si>
  <si>
    <t>务工收入、收益分红</t>
  </si>
  <si>
    <t>南涧县“跳菜2008”乡村振兴创业园乡村旅游提升工程</t>
  </si>
  <si>
    <t>南涧镇西山村委会窝接河村民小组窝接河村及周边</t>
  </si>
  <si>
    <t>南涧县融媒体中心</t>
  </si>
  <si>
    <t xml:space="preserve">
1.南涧县乡村旅游产业创意园改造提升450平方米（亲子体验工坊占150平方米）。2.旅游产业设施步道建设：建设宽1.5米、长1500米的旅游产业设施步道。3.旅居设施修缮改造：特色改造750平方米、人居环境改造1650平方米。4.清华乡村书院旅游休闲功能提升改造：游客接待设施改造150平方米，水塘四周观光农业设施改造1000平方米。5.田园观光小火车设施建设：建设起点终点服务中心120平方米。</t>
  </si>
  <si>
    <t>村集体经济增收12万元以上。</t>
  </si>
  <si>
    <t>带动生产、务工就业、收益分红</t>
  </si>
  <si>
    <t>西山跳菜村（羊角箐村）水上休闲观光旅游提升工程</t>
  </si>
  <si>
    <t>南涧镇西山村委会羊角箐村民小组羊角箐村</t>
  </si>
  <si>
    <t>利用羊角箐现有12亩鱼塘，采取委托建设和经营管理方式补齐产业发展短板，总投资375万元。1.建设水上休闲观光设施（可租赁建筑物 ） 间400平方米，加工坊150平方米，投资180万元。2.建设2.5米宽安全走道800米，改造沿线人居环境及设施450平方米，投资120万元。3.建设安装防护栏和警示标识，建设起点、沿线、终点的服务设施，包括休息区、步道区、地方文化展示节点等，投资50万元。4.生态活态水改造，投资25万元5.田园市集改造，投资200万元</t>
  </si>
  <si>
    <t>村集体经济增收10万元以上。</t>
  </si>
  <si>
    <t>南涧镇碱坝温泉农旅融合配套设施补短板项目</t>
  </si>
  <si>
    <t>南涧镇安定社区碱坝村</t>
  </si>
  <si>
    <t>1.碱坝温泉农旅中心功能提升改造730平方米；2.提升温泉功能房400平方米；3.提升供水、电力等配套设施。</t>
  </si>
  <si>
    <t>村集体经济增收6万元以上。</t>
  </si>
  <si>
    <t>无量山镇华山浪泥箐乡村旅游开发项目</t>
  </si>
  <si>
    <t>无量山镇华山村浪泥箐</t>
  </si>
  <si>
    <t>①跳菜文化传习所暨农特产品展销中心建设，建设一座占地70平方米的跳菜文化传习所暨农特产品展销中心一座。②幸福小院烟火小筑建设，建设60平方米的农村土木结构灶房1间，内部合理划分烹饪区、储物区和清洗区，烹饪区采用传统土灶建设。③徒步线路建设，建设游客徒步线路2800平方米。④传统手工艺作坊建设，建设80平方米的传统手工艺作坊1座，内部配套油粉、火腿、豆腐等农特产品制作设施。⑤公厕建设，乡村旅游游客服务点水冲式公厕1座。⑥停车场建设，停车场建设500㎡，挡土墙100立方。⑦人居环境提升，建设DN300排污管网2500米，DN200排污管网2000米，DN100排污管网1500米，排水沟800米，污水处理终端2座，修建古井1座，村内垃圾热解焚烧设施搬迁。⑧村庄绿美提升建设，建设村内小花园、小菜园350㎡，千年古树周边绿美建设，进村道路两旁撒播花籽，沿线田埂地埂种植本地花种，共计1000平方米。</t>
  </si>
  <si>
    <t>浪泥箐村群众户均增加年乡村旅游收入2000元。</t>
  </si>
  <si>
    <t>带动生产、务工收入</t>
  </si>
  <si>
    <t>翡翠湾农产品货运码头建设项目</t>
  </si>
  <si>
    <t>公郎镇落底河村湾子村</t>
  </si>
  <si>
    <t>公郎镇人民政府</t>
  </si>
  <si>
    <t>在落底河村委会湾子村新建农产品货运码头1个，其中：1.新建钢制漂浮码头1个约150平方米，客货运船泊位6个；2.新建临江渔货交易市场1个约180平方米；3.新建生态停车场1个6车位；4.新建公厕1座，共计4个坑位；5.周边人居环境整治提升约390平方米。</t>
  </si>
  <si>
    <t>湾子村群众户均增加年乡村旅游收入2000元。</t>
  </si>
  <si>
    <t>南涧县民族团结进步示范县建设项目——碧溪乡民族团结进步示范建设项目</t>
  </si>
  <si>
    <t>投入300万元，在碧溪乡中华村委会孔雀渡实施民族团结进步示范乡建设项目。建设内容：1.投入100万元，新建一艘应急保障综合补给船；2.投入200万元，新建钓棚5座，每座40万元。</t>
  </si>
  <si>
    <t>中华村集体增加15万元年资产租赁收入。</t>
  </si>
  <si>
    <t>乐秋乡米家禄村委会红兴村民族村寨旅游提升工程</t>
  </si>
  <si>
    <t>乐秋乡米家禄村委会米家禄村</t>
  </si>
  <si>
    <t>乐秋乡人民政府</t>
  </si>
  <si>
    <t xml:space="preserve">结合米家禄村集体经济项目（切格），补齐产业发展短板，总投资50万元。
1.切格野奢营地改造提升：切格野奢营地改造提升300平方米（咖啡营地占50平方米），投资23万元。
2.旅游产业设施步道建设：建设宽1.8米、长500米的旅游产业设施步道，投资27万元。
</t>
  </si>
  <si>
    <t>米家禄村集体增加2.5万元年资产租赁收入。</t>
  </si>
  <si>
    <t>南涧县公朗镇凤岭村委会大乌木龙村民族团结进步示范村建设项目</t>
  </si>
  <si>
    <t>公朗镇凤岭村委会大乌木龙村</t>
  </si>
  <si>
    <t>围绕大乌木龙村旅游产业开发计划，实施民族团结进步示范村建设项目。
一是露营地建设3000平方，预计资金50万元；
二是建设生态养殖区200平方，预计资金20万元；
三是建设游客接待中心100平方，预计资金30万元。</t>
  </si>
  <si>
    <t>凤岭村集体增加5万元年资产租赁收入。</t>
  </si>
  <si>
    <t>碧溪乡凤凰山茶旅融合发展建设项目二期</t>
  </si>
  <si>
    <t>碧溪乡凤仙村孔凤凰山茶厂</t>
  </si>
  <si>
    <t>建设内容：1.投入150万元，在碧溪乡凤凰山茶厂茶叶初制所加工区加盖一层钢架结构厂房（拆除原厂房房顶），建筑面积约为300平方米；2.投入130万元，在碧溪乡凤凰山茶厂茶叶初制所办公区加盖两层砖混结构用房，配套相关水电等附属设施设备等，其中二层加盖面积约为300平方米；三层加盖面积约为200平方米。3.投入22万元，提升改造100平方米手工坊2间；4.投入18万元，购买茶染设备2套；5.投入35万元，电力改造一项。</t>
  </si>
  <si>
    <t>凤仙村集体增加13.6万元年资产租赁收入。</t>
  </si>
  <si>
    <t>宝华镇小铁窑村委会小铁窑村民族团结进步示范村建设项目</t>
  </si>
  <si>
    <t>宝华镇小铁窑村委会小铁窑村</t>
  </si>
  <si>
    <t>宝华镇人民政府</t>
  </si>
  <si>
    <t>1.新建农副产品收储站，其中，场地硬化300平方米、新建大门一座及其他附属设施、农副产品收储站房屋提升改造600平方米；2.农副产品收储站入口路面硬化500平方米，厚20cm，c20混凝土垫层，铺设规则防滑石板1000平方米；2.农副产品收储站周边环境整治提升1000平方米。</t>
  </si>
  <si>
    <t>带动小铁窑村群众增加乡村旅游收入户均500元。</t>
  </si>
  <si>
    <t>南涧县宝华镇无量村委会杨梅树村民族村寨旅游提升工程</t>
  </si>
  <si>
    <t>宝华镇无量村委会杨梅树</t>
  </si>
  <si>
    <t>近年来宝华镇依托拥政水库建设，重点打造杨梅树片区农文旅产业建设，前期杨梅树片区开展过古茶树保护，特色民宿，村内人居环境提升等项目，为进一步增强该片区旅游产业发展，计划实施民族村寨旅游提升工程。
1.新建宽2.5米的乡村旅游道路2000米，估算资金60万元。
2.新建旅游观光休闲平台100平方米，估算资金20万元。</t>
  </si>
  <si>
    <t>带动杨梅树村群众增加乡村旅游收入户均500元。</t>
  </si>
  <si>
    <t>落底河乡村旅游水上休闲营地建设项目</t>
  </si>
  <si>
    <t>公郎镇落底河村狗街</t>
  </si>
  <si>
    <t>在狗街村集体闲置空地（幼儿园旁），新建框架结构建筑物1栋，占地1250平方米，2层，用于水上休闲项目开发、培训等。
   所形成的资产归落底河村集体所有，通过将资产租赁给猛龙渡体育发展有限公司使用，按签订协议收取租金形成村集体收益。</t>
  </si>
  <si>
    <t>落底河村集体增加12万元年资产租赁收入。</t>
  </si>
  <si>
    <t>光伏电站建设</t>
  </si>
  <si>
    <t>拟入库光伏电站建设项目3个。</t>
  </si>
  <si>
    <t>乐秋乡问六大村牧光互补建设项目二期</t>
  </si>
  <si>
    <t>生产项目-光伏电站建设</t>
  </si>
  <si>
    <t>县发改局</t>
  </si>
  <si>
    <t>建设光伏板面积分别为3600平方米，装机容量分别为750kw的光伏电站，布置1台  60K、2台(100K+50K)、3台(100K*2+80K*1)的逆变器，布置(汇 流)并网箱3个，新建面积分别为374平方米、725平方米、1613 平方米的牛舍和附属设施，布置防水支架，布置相关线缆及辅料等。</t>
  </si>
  <si>
    <t>建设总装机容量不低于750kw的光伏电站建设1座，实现年发电收益不低于30万元。</t>
  </si>
  <si>
    <t>南涧县乐秋乡2025年米家禄村委会河边队肉牛养殖基地屋顶光伏发电项目</t>
  </si>
  <si>
    <t>乐秋乡米家禄村委会河边队村</t>
  </si>
  <si>
    <t>建设光伏板面积3100平方米、总装机容量650kw光伏发电站。</t>
  </si>
  <si>
    <t>建设总装机容量650kw光伏发电站1座，实现年发电收益不低于26万元。</t>
  </si>
  <si>
    <t>南涧镇腊果村畜光互补村集体经济发展项目</t>
  </si>
  <si>
    <t>南涧镇东涌村腊果</t>
  </si>
  <si>
    <t>建设圈舍1700平方米，建设装机370kW太阳能光伏及配套设施建设，用于发展壮大村集体经济。</t>
  </si>
  <si>
    <t>增加村集体经济收入12万元以上。</t>
  </si>
  <si>
    <t>（二）加工流通项目（农产品仓储保鲜冷链基础设施建设、加工业、市场建设和农村物流、品牌打造和展销平台）</t>
  </si>
  <si>
    <t>拟入库加工流通项目23个，其中农产品仓储保鲜冷链基础设施建设项目2个、加工业项目17个、市场建设和农村物流项目4个。</t>
  </si>
  <si>
    <t>农产品仓储保鲜冷链基础设施建设</t>
  </si>
  <si>
    <t>拟入库农产品仓储保鲜冷链基础设施建设项目2个。</t>
  </si>
  <si>
    <t>乐秋乡米家禄村委会红兴村民族团结进步示范村建设项目</t>
  </si>
  <si>
    <t>加工流通项目-农产品仓储保鲜冷链基础设施建设</t>
  </si>
  <si>
    <t>乐秋乡乡米家禄村委会米家禄村</t>
  </si>
  <si>
    <t>1.旅游采摘体验项目：建设2600平方米的温室大棚，通过栽种树莓、高端草莓等采摘水果的方式，拓展产业发展联农带农模式，提高产业发展带动民族地区群众产业增收。投资82万元。2.旅游线路打造项目：建设300平方米的民族团结展示区，以铸牢中华民族共同体意识为主线，进一步扩大米家禄红兴村村寨旅游线路，沿庆秋庄现代农业示范园入园前道路旁进行各民族交往交流交融嵌入式宣传。投资18万元。项目建成后，资产归村集体所有，由村委会租赁给运营企业进行运营管理，年收益不低于项目总投资的5%，即年收益5万元。</t>
  </si>
  <si>
    <t>建成2600平方米的温室大棚，实现年收益不低于5万元。</t>
  </si>
  <si>
    <t>拥翠乡龙凤村委会冷库建设项目</t>
  </si>
  <si>
    <t>拥翠乡龙凤村</t>
  </si>
  <si>
    <t>拥翠乡人民政府</t>
  </si>
  <si>
    <t>计划投资120万元实施拥翠乡龙凤村委会冷库建设项目。建设内容：新建700立方保鲜冷库1座，配套建设相关附属设施。帮扶形成的资产归龙凤村集体所有，通过资产租赁给经营主体使用，按签订协议收取租金形成村集体收入，用于巩固拓展脱贫攻坚成果和产业发展及公益事业。</t>
  </si>
  <si>
    <t>龙凤村集体年增加3.6万元资产租赁收入。</t>
  </si>
  <si>
    <t>加工业</t>
  </si>
  <si>
    <t>拟入库加工业项目17个。</t>
  </si>
  <si>
    <t>南涧镇2025年新型可移动生物质能源密集烤房建设项目</t>
  </si>
  <si>
    <t>加工流通项目-加工业</t>
  </si>
  <si>
    <t>南涧镇烟区</t>
  </si>
  <si>
    <t>新建新型可移动生物质能源密集烤房30座（包括采购烤房设备、主体结构、编烟棚建设及配置后备电源、电网改造等建设内容）。</t>
  </si>
  <si>
    <t>1.新建新型可移动生物质能源密集烤房30座；2.实现全县烟农户均增收500元以上。</t>
  </si>
  <si>
    <t>拥翠乡2025年新型可移动生物质能源密集烤房建设项目</t>
  </si>
  <si>
    <t>拥翠乡烟区</t>
  </si>
  <si>
    <t>新建新型可移动生物质能源密集烤房20座（包括采购烤房设备、主体结构、编烟棚建设及配置后备电源、电网改造等建设内容）。</t>
  </si>
  <si>
    <t>1.新建新型可移动生物质能源密集烤房20座；2.实现全县烟农户均增收500元以上。</t>
  </si>
  <si>
    <t>乐秋乡2025年新型可移动生物质能源密集烤房建设项目</t>
  </si>
  <si>
    <t>乐秋乡烟区</t>
  </si>
  <si>
    <t>碧溪乡2025年新型可移动生物质能源密集烤房建设项目</t>
  </si>
  <si>
    <t>碧溪乡烟区</t>
  </si>
  <si>
    <t>新建新型可移动生物质能源密集烤房10座（包括采购烤房设备、主体结构、编烟棚建设及配置后备电源、电网改造等建设内容）。</t>
  </si>
  <si>
    <t>1.新建新型可移动生物质能源密集烤房10座；2.实现全县烟农户均增收500元以上。</t>
  </si>
  <si>
    <t>小湾东镇2025年新型可移动生物质能源密集烤房建设项目</t>
  </si>
  <si>
    <t>小湾镇烟区</t>
  </si>
  <si>
    <t>宝华镇2025年新型可移动生物质能源密集烤房建设项目</t>
  </si>
  <si>
    <t>宝华镇烟区</t>
  </si>
  <si>
    <t>无量山镇2025年新型可移动生物质能源密集烤房建设项目</t>
  </si>
  <si>
    <t>无量山镇烟区</t>
  </si>
  <si>
    <t>新建新型可移动生物质能源密集烤房16座（包括采购烤房设备、主体结构、编烟棚建设及配置后备电源、电网改造等建设内容）。</t>
  </si>
  <si>
    <t>1.新建新型可移动生物质能源密集烤房16座；2.实现全县烟农户均增收500元以上。</t>
  </si>
  <si>
    <t>南涧县3000吨工业茶现代化智能加工生产线建设项目</t>
  </si>
  <si>
    <t>小湾东镇营盘村大叶吉诺茶厂</t>
  </si>
  <si>
    <t>县东西协作办</t>
  </si>
  <si>
    <t xml:space="preserve"> 在小湾东镇营盘村投入1000万元，实施南涧县3000吨工业茶现代化智能加工生产线建设项目。建设内容： 1.投入330万元，新建茶叶加工厂房10000平方米，划分制茶区、储货仓等；2.投入110万元，新建进场道路2000米，均宽4.5米，C30混泥土铺筑，厚度不低于20公分； 3.投入200万元，新建烘青毛茶加工生产线一套； 4.投入180万元，新建红茶CTC生产线一套；5.投入130万元，新建全自动智能包装流水线一条；6.投入50万元，建设茶厂管理系统，安装茶厂智能管理系统一套，涉及工业茶智能化管理系统、安装摄像头、广播、宣传栏等。项目建成后，产权归村集体所有，租赁给合作的企业（专业合作社）使用，合作的企业（专业合作社）通过优先收购片区茶农茶叶进行生产加工，带动地方经济发展。</t>
  </si>
  <si>
    <t>村集体经济年增收30万元以上。</t>
  </si>
  <si>
    <t>带动生产、务工收入、收益分红</t>
  </si>
  <si>
    <t>小湾东镇龙门钢构厂饲料加工基地建设项目</t>
  </si>
  <si>
    <t>1.饲料加工基地厂房改造：改造饲料加工基地厂房600平方米，计划投入66万元。2.采购饲料加工设备：采购饲料加工设备8台，计划投入124万元。3.厂房供排水项目建设：新建供排水系统一套，日供排水量2000立方米，计划投入64万元。4.配套基础设施建设：新建加工运输产业链基础设施800平方米，计划投入60万元。5.蓄水池建设：新建水池1个，容积300立方米，计划投入36万元。</t>
  </si>
  <si>
    <t>龙门村集体按协议收取租金不低于5%形成村集体收入。</t>
  </si>
  <si>
    <t>云南玉池茶业有限责任公司茶叶初制所及精加工标准化厂房建设项目</t>
  </si>
  <si>
    <t>无量山镇古德村</t>
  </si>
  <si>
    <t>在无量山镇古德村委会新建一个4198平方米的钢架结构标准化初制所，其中：建设厂房三间:3388平方米的钢结构二层浇灌板面，一楼:初制车间、精制茶车间、原料仓库、成品仓库。二楼:晾晒棚，半成品仓库；建设茶叶评审室、产品展示室、体验中心等共810平方米，同时购置杀青机、鲜叶输送机、鲜叶冷却机、揉捻机、解块机、烘干机、风旋机、均筛机、静电除杂机、压茶机、茶叶包装机等茶叶加工设备。项目建成后由古德村村集体与云南玉池茶业有限责任公司签订租赁协议，每年收取不低于3%的租金。</t>
  </si>
  <si>
    <t>古德村村集体经济增收3万元以上。</t>
  </si>
  <si>
    <t>德安村大椿树野生菌加工厂建设项目</t>
  </si>
  <si>
    <t>无量山镇德安村大椿树</t>
  </si>
  <si>
    <t>计划投入50万元在德安村大椿树建设野生菌晾晒加工房一座。</t>
  </si>
  <si>
    <t>村集体经济年增收1.5万元以上。</t>
  </si>
  <si>
    <t>南涧县藏茶谷白茶智慧加工厂建设项目</t>
  </si>
  <si>
    <t>公郎镇藏茶谷片区</t>
  </si>
  <si>
    <t xml:space="preserve">    在公郎镇凤岭村计划投入1000万元，实施藏茶谷白茶智慧加工厂建设项目。设计为开放式工厂，全工厂可参观学习，建设内容：1.投入200万元，新建白茶标准初制厂房1间，占地面积约1000平方米，包含室内萎凋车间3个，总面积约500平方米；室外晒场1块，占地面积500平方米；2.投入400万元，新建白茶标准精制厂房1间，占地面积约2000平方米，包含原料分拣车间1个、包装车间1个；3.投入250万元，新建白茶仓储车间1间，占地面积约1500平方米，包含包材辅料储存间1个400平方米，原料储存间1个600平方米；成品储存间1个500平方米；4.投入150万元，用于厂区配套基础设施建设，包括厂区配电房、消防水池、停车场等。项目建成后，产权归村集体所有，租赁给云南大邦茶业有限公司运营，按协议收取资金为村集体收入，带动周边茶农进行生产，提供技术支持，发展当地茶产业，通过茶鲜叶收购、提供就业岗位、交付租金等多种形式，助力经济社会发展、助力村集体经济增长、促进群众增收。</t>
  </si>
  <si>
    <t>增加村集体经济资产租赁收入30万元以上。</t>
  </si>
  <si>
    <t>南涧县小湾东镇龙街村委会子择里坪民族团结进步示范村建设项目</t>
  </si>
  <si>
    <t>小湾东镇龙街村委会子择里坪</t>
  </si>
  <si>
    <t>1.新建生物质颗粒燃料厂房一座，长21米，宽8米，高8米，共两层，一层为生产加工车间，二层为晾晒车间，使用面积合计340平方米，配套水电、储货仓等；2.采购木屑生物质颗粒机一台，时产量3吨颗粒，电机功率220千瓦，颗粒密度0.8-1.3，模具材质合金钢；3.采购木屑生物质烘干机一台，自动控制，自动去石、除铁，筒体自我保温热效率70%以上，采用变频调速控制物料流量；4.采购木屑生物质粉碎机一台，处理能力8-25吨/小时，出料尺寸50-200mm，上下刀箱整体退火工艺，可独立拆装定刀，配备集中智能润滑系统、液压压料装置、GI智能监测系统。5.生物质颗粒燃料厂道路建设700米，宽1.5米，合计1050平方米，步道规格为塑木材质，塑木厚度不低于1.5公分；6..生物质颗粒燃料厂边坡治理300平方米。</t>
  </si>
  <si>
    <t>增加村集体经济资产租赁收入5万元以上。</t>
  </si>
  <si>
    <t>南涧县碧溪乡凤凰山“南诏御贡·凤山云蕊贡茶”传承和手工制作工坊建设项目</t>
  </si>
  <si>
    <t>碧溪乡凤仙村凤凰山茶厂</t>
  </si>
  <si>
    <t>投入30万元，在碧溪乡凤凰山茶厂实施“南诏御贡·凤山云蕊贡茶”传承和手工制作坊建设项目。建设内容：1.投入20万元，提升改造100平方米房屋一间，用于“南诏御贡 凤山云蕊贡茶纯手工制作工坊，包含微雕、摊凉、初制、精制、包装等；2.投入10万元，采购微雕槽、揉拧设备、压饼设备杀青设备等一套。</t>
  </si>
  <si>
    <t>增加村集体经济资产租赁收入1.5万元以上。</t>
  </si>
  <si>
    <t>南涧县乐秋乡米家禄村委会米家禄村民族手工业创新融合发展项目</t>
  </si>
  <si>
    <t>乐秋乡米家禄村</t>
  </si>
  <si>
    <t>以铸牢中华民族共同体意识为主线，以推动民族手工业高质量发展、培育民族手工业从业者融合创新能力、创新开发民族手工业品、激发融合创新市场活力、实现各民族共同发展、共同富裕为目标。建设约100平方米的民族手工业创新作坊，配套相关的附属设施，方便周边少数民族开展扎染等手工业活动，投资30万元。
项目建成后，资产归村集体所有，由村委会租赁给运营企业进行运营管理，年收益不低于项目总投资的5%。</t>
  </si>
  <si>
    <t>增加村集体经济资产租赁收入1万元以上。</t>
  </si>
  <si>
    <t>公郎镇龙平村茶叶加工厂建设项目</t>
  </si>
  <si>
    <t>公郎镇龙平村二台坡</t>
  </si>
  <si>
    <t>预计投资390万元，在龙平二台坡，建设标准化茶叶生产厂房一座，扩大产能，满足生产需求。建设3600平方白茶标准化厂房一座（三层），含初制车间1200平方米、精制车间1200平方米、仓储车间1200平方米。
    所形成的资产归龙平村集体所有，通过将资产租赁给南涧茶厂使用，按签订协议收取租金形成村集体收益。</t>
  </si>
  <si>
    <t>增加村集体经济资产租赁收入10万元以上。</t>
  </si>
  <si>
    <t>无量药谷无量川饮品加工厂建设项目</t>
  </si>
  <si>
    <t>无量山镇发动村发达水库旁边</t>
  </si>
  <si>
    <t>将老旧房屋改造成无量川饮品加工厂，面积600平方米。改造后项目资产归发达村集体，由村集体与经营主体签订10年期租赁协议，每年收取不低于5%的租金（以具体签订协议为准），在租赁期内，运营方在用工方面优先聘用村内的贫困户，充分利用现有劳动力资源，使农户不用外出打工在家照样挣钱。</t>
  </si>
  <si>
    <t>增加村集体经济资产租赁收入3万元以上。</t>
  </si>
  <si>
    <t>市场建设和农村物流</t>
  </si>
  <si>
    <t>拟入库市场建设和农村物流项目4个。</t>
  </si>
  <si>
    <t>落底河布朗山寨特色农产品展销中心建设项目</t>
  </si>
  <si>
    <t>加工流通项目-市场建设和农村物流</t>
  </si>
  <si>
    <t>预计投资395万元，实施落底河特色农产品展销中心建设项目：在狗街村集体闲置空地建设特色农产品展销中心1栋3层共600平方米。其中：一楼为农特产品展销区，二楼为农特产品体验休闲区，三楼为露天布朗民族特色美食集市。</t>
  </si>
  <si>
    <t>增加村集体经济资产租赁收入12万元以上。</t>
  </si>
  <si>
    <t>南涧镇绿色食品销售中心建设项目（二期）</t>
  </si>
  <si>
    <t>续建</t>
  </si>
  <si>
    <t>南涧镇南街村</t>
  </si>
  <si>
    <t>1.绿色食品销售中心改造提升室外2000平方米和室内装修2000平方米；2.消防设施安装附属配套设施。</t>
  </si>
  <si>
    <t>打造南涧县绿色食品展示和销售平台，解决务工60人以上，村集体经济增长30万元以上。</t>
  </si>
  <si>
    <t>宝华镇农副产品集散中心建设项目</t>
  </si>
  <si>
    <t>宝华镇小铁窑村原石洞寺烟站</t>
  </si>
  <si>
    <t>在宝华镇小铁窑村委会建设农副产品生鲜冷链仓储加工房，建设地点为原石洞寺烟站（国有土地），项目建成后，一方面解决了无量、虎街、拥政片区冬早豌豆等农副产品季节性销售及后续收储销售问题；另一方面，盘活了烟站闲置资产再利用，增加村集体收入，发展壮大村集体经济，带动群众增收，对周边农副产品收储销售起到积极作用。总投资：200万元。建设内容：1.新建钢结构大棚1400平方米，计划投入资金126万元；2.新建冷库2座共200平方米，计划投入资金26万元；3.拆除外场现有闲置建筑，硬化场地500平方米，计划投入资金25万元；4.新建大门1道，计划投入资金5万元；5.管理房提升改造80平方米，计划投入资金13万元；6.架设供水管道，新建卫生厕所1座，化粪池1座，排污管埋设，投入资金5万元项目建成后，资产由小铁窑村委会管理，通过租赁给当地农副产品个企，以5%收取租金形成村集体收入，用于乡村振兴和产业发展、公益事业等。项目惠及3830户14131人，其中脱贫户1036户4112人。</t>
  </si>
  <si>
    <t>小铁窑村通过租赁以5%收取租金形成村集体收入。</t>
  </si>
  <si>
    <t>无量山镇樱花谷高山茶体验展销中心建设项目</t>
  </si>
  <si>
    <t>加工流通项目-品牌打造和展销平台</t>
  </si>
  <si>
    <t>无量山镇德安村樱花谷</t>
  </si>
  <si>
    <t>在无量山镇樱花谷计划总投入资金1700万元，实施高山茶体验展销中心建设项目。建设内容：1.投入1400万元，新建2000平米钢筋混凝土框架结构高山茶体验展销中心一座，包扩业务用房300平方米，高山茶展销大厅室500平方米，高山茶体验展销中心宿舍30间；2.投入300万元，建设体验中心配电房、消防水池、停车场、污水处理池等配套附属设施建设。所形成的资产归德安村集体所有，通过资产租赁给经营主体使用，按签订协议收取租金形成村集体收益。</t>
  </si>
  <si>
    <t>村集体经济年增收51万元以上。</t>
  </si>
  <si>
    <t>（三）配套设施项目（小型农田水利设施建设、产业园区）</t>
  </si>
  <si>
    <t>小型农田水利设施建设</t>
  </si>
  <si>
    <t>（四）金融保险配套项目（小额贷款贴息、小额信贷风险补偿金、特色产业保险保费补助、新型经营主体贷款贴息、其他）</t>
  </si>
  <si>
    <t>拟入库金融保险配套项目1个，为小额贷款贴息。</t>
  </si>
  <si>
    <t>小额贷款贴息、新型经营主体贷款贴息</t>
  </si>
  <si>
    <t>拟入库小额贷款贴息1个。</t>
  </si>
  <si>
    <t>南涧县2025年度小额信贷贴息项目</t>
  </si>
  <si>
    <t>金融保险配套项目-小额贷款贴息</t>
  </si>
  <si>
    <t>南涧县全县范围</t>
  </si>
  <si>
    <t>鼓励和引导脱贫户和监测对象发展产业和开展经营活动，发放小额信贷2.5亿元以上和5000户以上，户贷5万元以下、3年期以内、市场报价利率、财政全额贴息。</t>
  </si>
  <si>
    <t>脱贫户和监测对象发展产业和开展经营活动增收5000万元以上。</t>
  </si>
  <si>
    <t>（五）新型农村集体经济发展项目</t>
  </si>
  <si>
    <t>拟入库型农村集体经济发展项目1个。</t>
  </si>
  <si>
    <t>新型农村集体经济发展项目</t>
  </si>
  <si>
    <t>拟入库新型农村集体经济发展项目1个。</t>
  </si>
  <si>
    <t>拥翠乡胜利村等5个村青储饲料加工厂建设项目</t>
  </si>
  <si>
    <t>拥翠乡胜利村</t>
  </si>
  <si>
    <t>县委组织部</t>
  </si>
  <si>
    <t>计划投资350万元建设青储饲料加工厂一个。实施400平方米加工厂厂房，发酵池1500立方米，管理用房80平方米，产地、围栏、大门、水电等附属设施。帮扶形成的资产归胜利、安立村集体所有，通过资产租赁给经营主体使用，按签订协议收取租金形成村集体收入，用于巩固拓展脱贫攻坚成果和产业发展及公益事业。</t>
  </si>
  <si>
    <t>胜利村村集体年增加10.5万元资产租赁收入。</t>
  </si>
  <si>
    <t>二、就业帮扶类项目（务工补助、就业、创业、乡村工匠、公益岗位）</t>
  </si>
  <si>
    <t>拟入库就业帮扶类项目2个，其中：交通费补助项目1个、公益岗位补助1个。</t>
  </si>
  <si>
    <t>（一）务工补助（交通费补助、生产奖补、劳务补助等）</t>
  </si>
  <si>
    <t>交通费补助</t>
  </si>
  <si>
    <t>南涧县2025年脱贫人口和监测对象外出务工一次性交通补助项目</t>
  </si>
  <si>
    <t>务工补助-交通费补助</t>
  </si>
  <si>
    <t>南涧县全县范围内</t>
  </si>
  <si>
    <t>县就业中心</t>
  </si>
  <si>
    <t>县人社局</t>
  </si>
  <si>
    <t>为进一步贯彻落实就业帮扶政策，促进脱贫人口和监测对象外出务工增收，拟对2025年以来，在外出务工且稳定就业3个月以上的脱贫人口和监测对象，按照跨省务工每人不超过1000元的标准给予一次性外出务工交通补助、省内州外每人不超过500元的标准给予一次性外出务工交通补助。</t>
  </si>
  <si>
    <t>促进脱贫人口和监测对象务工年收入人均增加1.5万元以上。</t>
  </si>
  <si>
    <t>就业务工</t>
  </si>
  <si>
    <t>（二）公益岗位</t>
  </si>
  <si>
    <t>公益岗位补助</t>
  </si>
  <si>
    <t>南涧县2025年脱贫人口和监测对象公益岗位补助项目</t>
  </si>
  <si>
    <t>公益岗位-公益岗位补助</t>
  </si>
  <si>
    <t>为进一步贯彻落实就业帮扶政策，积极开发公益岗位，对脱贫人口和监测对象从事公益岗位的250人，按照每人每月补助800元，补助10个月的标准进行补助。</t>
  </si>
  <si>
    <t>开发岗位岗位250个，带动脱贫人口和监测对象每人每年增加0.8万元工资性收入。</t>
  </si>
  <si>
    <t>三、乡村建设类项目（农村基础设施、人居环境整治、农村公共服务、村庄规划编制等）</t>
  </si>
  <si>
    <t>入库乡村建设项目13个，其中：农村基础设施项目4个、人居环境整治项目8个、村庄规划编制1个。</t>
  </si>
  <si>
    <t>（一）农村基础设施项目（农村道路建设、产业路、资源路、旅游路建设、农村供水保障设施建设、农村电网建设、数字乡村建设、农村清洁能源设施建设等）</t>
  </si>
  <si>
    <t>拟入库农村基础设施项目4个。</t>
  </si>
  <si>
    <t>农村道路、农村供水保障设施建设</t>
  </si>
  <si>
    <t>拟入库农村道路、农村供水保障设施建设4个。</t>
  </si>
  <si>
    <t>西山跳菜村农旅融合配套基础设施建设项目</t>
  </si>
  <si>
    <t>农村基础设施项目-农村道路</t>
  </si>
  <si>
    <t>南涧镇西山村</t>
  </si>
  <si>
    <t>1.新建农旅融合步道1500平方米；2.沿线农旅展示平台打造260平方。3.新建钢结构栈桥1座。</t>
  </si>
  <si>
    <t>补齐农村农村道路短板，新建农旅融合步道1500平方米。</t>
  </si>
  <si>
    <t>不涉及</t>
  </si>
  <si>
    <t>乐秋河水库提水光电互补项目</t>
  </si>
  <si>
    <t>农村基础设施项目-农村供水保障设施建设</t>
  </si>
  <si>
    <t>乐秋乡乐秋村</t>
  </si>
  <si>
    <t>建设面积为1800平方米、装机容量为260kw的光伏电站并配套软启动控制柜等各类附属设施，单价为9元/w,投资234万元。</t>
  </si>
  <si>
    <t>年提水200万方以上。</t>
  </si>
  <si>
    <t>南涧县乐秋乡猪街村委会大尧村民族村寨旅游提升工程</t>
  </si>
  <si>
    <t>乐秋乡猪街村大尧</t>
  </si>
  <si>
    <t>大尧村村内道路提升600米、村内场地硬化1200平方米、村民休憩点建设1个、打造铸牢中华民族共同体意识等。</t>
  </si>
  <si>
    <t>打造民族旅游村寨1个。</t>
  </si>
  <si>
    <t>南涧县小湾东镇动车站渡口建设项目</t>
  </si>
  <si>
    <t>小湾东镇岔江村动车站</t>
  </si>
  <si>
    <t>新建动车站渡口岸边码头1个，采用钢筋混泥土结构，阶梯式布局，建设码头180平方米，可停靠船舶10艘，码头水深6米，可停靠一般货运及客运船舶，码头周边设置安防设施、停靠设施等。</t>
  </si>
  <si>
    <t>新建水上运输码头1个。</t>
  </si>
  <si>
    <t>（二）人居环境整治项目（村容村貌提升、农村污水治理、农村垃圾治理、农村厕所改造等）</t>
  </si>
  <si>
    <t>入库人居环境整治项目8个，为农村污水治理项目。</t>
  </si>
  <si>
    <t>村容村貌提升</t>
  </si>
  <si>
    <t>农村污水治理</t>
  </si>
  <si>
    <t>入库农村污水治理项目8个。</t>
  </si>
  <si>
    <t>南涧镇2025年农村小型公益性基础设施建设补短板项目</t>
  </si>
  <si>
    <t>人居环境整治项目-农村污水治理</t>
  </si>
  <si>
    <t>南涧镇范围内</t>
  </si>
  <si>
    <t>在南涧镇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14个村组以上，原则上每个村补助不超40万元。</t>
  </si>
  <si>
    <t>补齐农村生活污水短板，通过项目实施实现生活污水治理率达85%以上。解决务工150人以上。</t>
  </si>
  <si>
    <t>拥翠乡2025年农村小型公益性基础设施建设补短板项目</t>
  </si>
  <si>
    <t>拥翠乡范围内</t>
  </si>
  <si>
    <t>在拥翠乡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12个村组以上，原则上每个村补助不超40万元。</t>
  </si>
  <si>
    <t>补齐农村生活污水短板，通过项目实施实现生活污水治理率达85%以上。解决务工120人以上。</t>
  </si>
  <si>
    <t>乐秋乡2025年农村小型公益性基础设施建设补短板项目</t>
  </si>
  <si>
    <t>乐秋乡范围内</t>
  </si>
  <si>
    <t>在乐秋乡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12个村组以上，原则上每个村补助不超40万元。</t>
  </si>
  <si>
    <t>补齐农村生活污水短板，通过项目实施实现生活污水治理率达85%以上。解决务工110人以上。</t>
  </si>
  <si>
    <t>碧溪乡2025年农村小型公益性基础设施建设补短板项目</t>
  </si>
  <si>
    <t>碧溪乡范围内</t>
  </si>
  <si>
    <t>在碧溪乡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13个村组以上，原则上每个村补助不超40万元。</t>
  </si>
  <si>
    <t>补齐农村生活污水短板，通过项目实施实现生活污水治理率达85%以上。解决务工130人以上。</t>
  </si>
  <si>
    <t>小湾东镇2025年农村小型公益性基础设施建设补短板项目</t>
  </si>
  <si>
    <t>小湾东镇范围内</t>
  </si>
  <si>
    <t>在小湾镇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9个村组以上，原则上每个村补助不超40万元。</t>
  </si>
  <si>
    <t>补齐农村生活污水短板，通过项目实施实现生活污水治理率达85%以上。解决务工90人以上。</t>
  </si>
  <si>
    <t>公郎镇2025年农村小型公益性基础设施建设补短板项目</t>
  </si>
  <si>
    <t>公郎镇范围内</t>
  </si>
  <si>
    <t>在公郎镇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12个村组以上，原则上每个村补助不超40万元。</t>
  </si>
  <si>
    <t>宝华镇2025年农村小型公益性基础设施建设补短板项目</t>
  </si>
  <si>
    <t>宝华镇范围内</t>
  </si>
  <si>
    <t>在宝华镇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11个村组以上，原则上每个村补助不超40万元。</t>
  </si>
  <si>
    <t>无量山镇2025年农村小型公益性基础设施建设补短板项目</t>
  </si>
  <si>
    <t>无量山镇范围内</t>
  </si>
  <si>
    <t>在无量山镇范围内发动群众实施以农村生活污水治理为主的小型公益性基础设备补短板工程，项目采用“政府供料，群众自建”等方式，建设内容主要包含养殖户污水处理，村内污水主管道建设，检查井建设、排水沟建设和“大三格”、“小三格”化粪池建设等；2025年计划建设项目覆盖15个村组以上，原则上每个村补助不超40万元。</t>
  </si>
  <si>
    <t>（三）村庄规划编制项目（村庄规划编制、含修编）</t>
  </si>
  <si>
    <t>拟入库村庄规划编制项目1个。</t>
  </si>
  <si>
    <t>村庄规划编制</t>
  </si>
  <si>
    <t>南涧县村庄规划编制项目</t>
  </si>
  <si>
    <t>村庄规划编制项目-村庄规划编制</t>
  </si>
  <si>
    <t>全县8个乡镇15个村</t>
  </si>
  <si>
    <t>各乡镇人民政府</t>
  </si>
  <si>
    <t>县自然资源局</t>
  </si>
  <si>
    <t>安排省级衔接资金150万元用于弥补弥补过度期内实施的15个村庄规划编制项目资金缺口。</t>
  </si>
  <si>
    <t>15个村村庄规划成果入库率100%。</t>
  </si>
  <si>
    <t>四、易地搬迁后扶类项目（主要包括易地搬迁后扶类项目）</t>
  </si>
  <si>
    <t>...</t>
  </si>
  <si>
    <t>五、巩固三保障成果类项目（住房、教育、健康、综合保障）</t>
  </si>
  <si>
    <t>拟入库巩固三保障成果类项目2个。</t>
  </si>
  <si>
    <t>（一）教育（享受“雨露计划”职业教育补助、参与“学前学会普通话”行动、其他教育类项目）</t>
  </si>
  <si>
    <t>拟入库教育项目2个。</t>
  </si>
  <si>
    <t>享受“雨露计划”职业教育补助</t>
  </si>
  <si>
    <t>拟入库享受“雨露计划”职业教育补助项目2个。</t>
  </si>
  <si>
    <t>南涧县2025年度“雨露计划”补助项目</t>
  </si>
  <si>
    <t>巩固三保障成果</t>
  </si>
  <si>
    <t>脱贫户和监测对象子女就读职业院校给予补助（职业高中3000元/学年、中职4000元/学年、职业大专以上5000元/学年），2024年计划补助共1501人次（职业高中344人、中职431、职业大专以上726人）。</t>
  </si>
  <si>
    <t>通过项目实施，切实减轻脱贫户和监测对象家庭子女就读职业院校带来的经济压力。</t>
  </si>
  <si>
    <t>南涧县职业教育东西协作行动计划滇西实施方案学生2025年“雨露计划”项目</t>
  </si>
  <si>
    <t>县教体局</t>
  </si>
  <si>
    <t>职业教育东西协作行动2025年“雨露计划”补助9人次，每生每学年补助5000元。</t>
  </si>
  <si>
    <t>通过项目实施，切实减轻脱贫户和监测对象家庭子女就读职业教育东西协作院校带来的经济压力。</t>
  </si>
  <si>
    <t>六、其他项目（项目管理费等）</t>
  </si>
  <si>
    <t>拟入库其他项目1个。</t>
  </si>
  <si>
    <t>项目管理费</t>
  </si>
  <si>
    <t>拟入库项目管理费1项。</t>
  </si>
  <si>
    <t>南涧县2025年项目管理费</t>
  </si>
  <si>
    <t>其他</t>
  </si>
  <si>
    <t>全县8个乡镇</t>
  </si>
  <si>
    <t>全县8个乡镇人民政府</t>
  </si>
  <si>
    <t>用于南涧镇项目前期规划设计、评审评估、招标监理、检查验收、绩效评价以及资金监管等与项目管理相关的支出，完成项目前期规划设计、评审评估、招标监理等项目管理数≥30个。</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</si>
</sst>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Red]\(0.0000\)"/>
    <numFmt numFmtId="177" formatCode="0_);[Red]\(0\)"/>
    <numFmt numFmtId="178" formatCode="0.00_);[Red]\(0.00\)"/>
  </numFmts>
  <fonts count="43">
    <font>
      <sz val="12"/>
      <name val="宋体"/>
      <charset val="134"/>
    </font>
    <font>
      <sz val="11"/>
      <name val="宋体"/>
      <charset val="134"/>
    </font>
    <font>
      <sz val="10"/>
      <name val="宋体"/>
      <charset val="134"/>
    </font>
    <font>
      <sz val="9"/>
      <name val="宋体"/>
      <charset val="134"/>
    </font>
    <font>
      <b/>
      <sz val="24"/>
      <color indexed="8"/>
      <name val="宋体"/>
      <charset val="134"/>
      <scheme val="major"/>
    </font>
    <font>
      <sz val="10"/>
      <color indexed="8"/>
      <name val="宋体"/>
      <charset val="134"/>
    </font>
    <font>
      <b/>
      <sz val="12"/>
      <name val="宋体"/>
      <charset val="134"/>
    </font>
    <font>
      <b/>
      <sz val="10"/>
      <name val="宋体"/>
      <charset val="134"/>
    </font>
    <font>
      <sz val="9"/>
      <color indexed="8"/>
      <name val="宋体"/>
      <charset val="134"/>
    </font>
    <font>
      <b/>
      <sz val="11"/>
      <name val="宋体"/>
      <charset val="134"/>
    </font>
    <font>
      <b/>
      <sz val="10"/>
      <color indexed="8"/>
      <name val="宋体"/>
      <charset val="134"/>
    </font>
    <font>
      <sz val="9"/>
      <color rgb="FF000000"/>
      <name val="宋体"/>
      <charset val="134"/>
    </font>
    <font>
      <sz val="10"/>
      <color theme="1"/>
      <name val="宋体"/>
      <charset val="134"/>
      <scheme val="minor"/>
    </font>
    <font>
      <sz val="9"/>
      <color theme="1"/>
      <name val="宋体"/>
      <charset val="134"/>
    </font>
    <font>
      <b/>
      <sz val="9"/>
      <name val="宋体"/>
      <charset val="134"/>
    </font>
    <font>
      <b/>
      <sz val="11"/>
      <name val="黑体"/>
      <charset val="134"/>
    </font>
    <font>
      <sz val="9"/>
      <color theme="1"/>
      <name val="宋体"/>
      <charset val="134"/>
      <scheme val="minor"/>
    </font>
    <font>
      <sz val="9"/>
      <color indexed="8"/>
      <name val="华文中宋"/>
      <charset val="134"/>
    </font>
    <font>
      <b/>
      <sz val="12"/>
      <color indexed="8"/>
      <name val="宋体"/>
      <charset val="134"/>
    </font>
    <font>
      <b/>
      <sz val="11"/>
      <color rgb="FF000000"/>
      <name val="宋体"/>
      <charset val="134"/>
    </font>
    <font>
      <b/>
      <sz val="11"/>
      <color indexed="8"/>
      <name val="宋体"/>
      <charset val="134"/>
    </font>
    <font>
      <b/>
      <sz val="9"/>
      <color indexed="8"/>
      <name val="宋体"/>
      <charset val="134"/>
    </font>
    <font>
      <sz val="11"/>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23" fillId="0" borderId="0" applyFont="0" applyFill="0" applyBorder="0" applyAlignment="0" applyProtection="0">
      <alignment vertical="center"/>
    </xf>
    <xf numFmtId="44" fontId="23" fillId="0" borderId="0" applyFont="0" applyFill="0" applyBorder="0" applyAlignment="0" applyProtection="0">
      <alignment vertical="center"/>
    </xf>
    <xf numFmtId="9" fontId="23" fillId="0" borderId="0" applyFont="0" applyFill="0" applyBorder="0" applyAlignment="0" applyProtection="0">
      <alignment vertical="center"/>
    </xf>
    <xf numFmtId="41" fontId="23" fillId="0" borderId="0" applyFont="0" applyFill="0" applyBorder="0" applyAlignment="0" applyProtection="0">
      <alignment vertical="center"/>
    </xf>
    <xf numFmtId="42" fontId="23"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3" borderId="8"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9" applyNumberFormat="0" applyFill="0" applyAlignment="0" applyProtection="0">
      <alignment vertical="center"/>
    </xf>
    <xf numFmtId="0" fontId="30" fillId="0" borderId="9" applyNumberFormat="0" applyFill="0" applyAlignment="0" applyProtection="0">
      <alignment vertical="center"/>
    </xf>
    <xf numFmtId="0" fontId="31" fillId="0" borderId="10" applyNumberFormat="0" applyFill="0" applyAlignment="0" applyProtection="0">
      <alignment vertical="center"/>
    </xf>
    <xf numFmtId="0" fontId="31" fillId="0" borderId="0" applyNumberFormat="0" applyFill="0" applyBorder="0" applyAlignment="0" applyProtection="0">
      <alignment vertical="center"/>
    </xf>
    <xf numFmtId="0" fontId="32" fillId="4" borderId="11" applyNumberFormat="0" applyAlignment="0" applyProtection="0">
      <alignment vertical="center"/>
    </xf>
    <xf numFmtId="0" fontId="33" fillId="5" borderId="12" applyNumberFormat="0" applyAlignment="0" applyProtection="0">
      <alignment vertical="center"/>
    </xf>
    <xf numFmtId="0" fontId="34" fillId="5" borderId="11" applyNumberFormat="0" applyAlignment="0" applyProtection="0">
      <alignment vertical="center"/>
    </xf>
    <xf numFmtId="0" fontId="35" fillId="6" borderId="13" applyNumberFormat="0" applyAlignment="0" applyProtection="0">
      <alignment vertical="center"/>
    </xf>
    <xf numFmtId="0" fontId="36" fillId="0" borderId="14" applyNumberFormat="0" applyFill="0" applyAlignment="0" applyProtection="0">
      <alignment vertical="center"/>
    </xf>
    <xf numFmtId="0" fontId="37" fillId="0" borderId="15" applyNumberFormat="0" applyFill="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2" fillId="11" borderId="0" applyNumberFormat="0" applyBorder="0" applyAlignment="0" applyProtection="0">
      <alignment vertical="center"/>
    </xf>
    <xf numFmtId="0" fontId="42" fillId="12" borderId="0" applyNumberFormat="0" applyBorder="0" applyAlignment="0" applyProtection="0">
      <alignment vertical="center"/>
    </xf>
    <xf numFmtId="0" fontId="41" fillId="13" borderId="0" applyNumberFormat="0" applyBorder="0" applyAlignment="0" applyProtection="0">
      <alignment vertical="center"/>
    </xf>
    <xf numFmtId="0" fontId="41" fillId="14" borderId="0" applyNumberFormat="0" applyBorder="0" applyAlignment="0" applyProtection="0">
      <alignment vertical="center"/>
    </xf>
    <xf numFmtId="0" fontId="42" fillId="15" borderId="0" applyNumberFormat="0" applyBorder="0" applyAlignment="0" applyProtection="0">
      <alignment vertical="center"/>
    </xf>
    <xf numFmtId="0" fontId="42" fillId="16" borderId="0" applyNumberFormat="0" applyBorder="0" applyAlignment="0" applyProtection="0">
      <alignment vertical="center"/>
    </xf>
    <xf numFmtId="0" fontId="41" fillId="17" borderId="0" applyNumberFormat="0" applyBorder="0" applyAlignment="0" applyProtection="0">
      <alignment vertical="center"/>
    </xf>
    <xf numFmtId="0" fontId="41" fillId="18" borderId="0" applyNumberFormat="0" applyBorder="0" applyAlignment="0" applyProtection="0">
      <alignment vertical="center"/>
    </xf>
    <xf numFmtId="0" fontId="42" fillId="19" borderId="0" applyNumberFormat="0" applyBorder="0" applyAlignment="0" applyProtection="0">
      <alignment vertical="center"/>
    </xf>
    <xf numFmtId="0" fontId="42" fillId="20" borderId="0" applyNumberFormat="0" applyBorder="0" applyAlignment="0" applyProtection="0">
      <alignment vertical="center"/>
    </xf>
    <xf numFmtId="0" fontId="41" fillId="21" borderId="0" applyNumberFormat="0" applyBorder="0" applyAlignment="0" applyProtection="0">
      <alignment vertical="center"/>
    </xf>
    <xf numFmtId="0" fontId="41" fillId="22" borderId="0" applyNumberFormat="0" applyBorder="0" applyAlignment="0" applyProtection="0">
      <alignment vertical="center"/>
    </xf>
    <xf numFmtId="0" fontId="42" fillId="23" borderId="0" applyNumberFormat="0" applyBorder="0" applyAlignment="0" applyProtection="0">
      <alignment vertical="center"/>
    </xf>
    <xf numFmtId="0" fontId="42" fillId="24" borderId="0" applyNumberFormat="0" applyBorder="0" applyAlignment="0" applyProtection="0">
      <alignment vertical="center"/>
    </xf>
    <xf numFmtId="0" fontId="41" fillId="25" borderId="0" applyNumberFormat="0" applyBorder="0" applyAlignment="0" applyProtection="0">
      <alignment vertical="center"/>
    </xf>
    <xf numFmtId="0" fontId="41" fillId="26" borderId="0" applyNumberFormat="0" applyBorder="0" applyAlignment="0" applyProtection="0">
      <alignment vertical="center"/>
    </xf>
    <xf numFmtId="0" fontId="42" fillId="27" borderId="0" applyNumberFormat="0" applyBorder="0" applyAlignment="0" applyProtection="0">
      <alignment vertical="center"/>
    </xf>
    <xf numFmtId="0" fontId="42" fillId="28" borderId="0" applyNumberFormat="0" applyBorder="0" applyAlignment="0" applyProtection="0">
      <alignment vertical="center"/>
    </xf>
    <xf numFmtId="0" fontId="41" fillId="29" borderId="0" applyNumberFormat="0" applyBorder="0" applyAlignment="0" applyProtection="0">
      <alignment vertical="center"/>
    </xf>
    <xf numFmtId="0" fontId="41" fillId="30" borderId="0" applyNumberFormat="0" applyBorder="0" applyAlignment="0" applyProtection="0">
      <alignment vertical="center"/>
    </xf>
    <xf numFmtId="0" fontId="42" fillId="31" borderId="0" applyNumberFormat="0" applyBorder="0" applyAlignment="0" applyProtection="0">
      <alignment vertical="center"/>
    </xf>
    <xf numFmtId="0" fontId="42" fillId="32" borderId="0" applyNumberFormat="0" applyBorder="0" applyAlignment="0" applyProtection="0">
      <alignment vertical="center"/>
    </xf>
    <xf numFmtId="0" fontId="41" fillId="33" borderId="0" applyNumberFormat="0" applyBorder="0" applyAlignment="0" applyProtection="0">
      <alignment vertical="center"/>
    </xf>
    <xf numFmtId="0" fontId="0" fillId="0" borderId="0"/>
    <xf numFmtId="0" fontId="22" fillId="0" borderId="0">
      <alignment vertical="center"/>
    </xf>
    <xf numFmtId="0" fontId="0" fillId="0" borderId="0">
      <protection locked="0"/>
    </xf>
  </cellStyleXfs>
  <cellXfs count="104">
    <xf numFmtId="0" fontId="0" fillId="0" borderId="0" xfId="0">
      <alignment vertical="center"/>
    </xf>
    <xf numFmtId="0" fontId="0" fillId="2" borderId="0" xfId="0" applyFill="1">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0" fillId="2" borderId="0" xfId="0" applyFont="1" applyFill="1">
      <alignment vertical="center"/>
    </xf>
    <xf numFmtId="0" fontId="0" fillId="0" borderId="0" xfId="0"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0" fontId="0" fillId="2" borderId="0" xfId="0" applyFill="1" applyAlignment="1">
      <alignment horizontal="center" vertical="center"/>
    </xf>
    <xf numFmtId="0" fontId="0" fillId="0" borderId="0" xfId="0" applyNumberFormat="1">
      <alignment vertical="center"/>
    </xf>
    <xf numFmtId="176" fontId="4" fillId="0" borderId="0" xfId="0" applyNumberFormat="1" applyFont="1" applyFill="1" applyBorder="1" applyAlignment="1" applyProtection="1">
      <alignment horizontal="center" vertical="center"/>
    </xf>
    <xf numFmtId="176" fontId="4" fillId="0" borderId="0" xfId="0" applyNumberFormat="1" applyFont="1" applyFill="1" applyBorder="1" applyAlignment="1" applyProtection="1">
      <alignment horizontal="left" vertical="center" wrapText="1"/>
    </xf>
    <xf numFmtId="176" fontId="4" fillId="0" borderId="0" xfId="0" applyNumberFormat="1" applyFont="1" applyFill="1" applyBorder="1" applyAlignment="1" applyProtection="1">
      <alignment horizontal="center" vertical="center" wrapText="1"/>
    </xf>
    <xf numFmtId="176" fontId="4" fillId="2" borderId="0" xfId="0" applyNumberFormat="1" applyFont="1" applyFill="1" applyBorder="1" applyAlignment="1" applyProtection="1">
      <alignment horizontal="center" vertical="center"/>
    </xf>
    <xf numFmtId="176" fontId="5" fillId="0" borderId="1" xfId="0" applyNumberFormat="1" applyFont="1" applyFill="1" applyBorder="1" applyAlignment="1" applyProtection="1">
      <alignment horizontal="left"/>
    </xf>
    <xf numFmtId="176" fontId="5" fillId="0" borderId="1" xfId="0" applyNumberFormat="1" applyFont="1" applyFill="1" applyBorder="1" applyAlignment="1" applyProtection="1">
      <alignment horizontal="left" wrapText="1"/>
    </xf>
    <xf numFmtId="176" fontId="5" fillId="0" borderId="1" xfId="0" applyNumberFormat="1" applyFont="1" applyFill="1" applyBorder="1" applyAlignment="1" applyProtection="1">
      <alignment horizontal="center"/>
    </xf>
    <xf numFmtId="176" fontId="5" fillId="0" borderId="1" xfId="0" applyNumberFormat="1" applyFont="1" applyFill="1" applyBorder="1" applyAlignment="1" applyProtection="1">
      <alignment horizontal="center" wrapText="1"/>
    </xf>
    <xf numFmtId="176" fontId="5" fillId="2" borderId="1" xfId="0" applyNumberFormat="1" applyFont="1" applyFill="1" applyBorder="1" applyAlignment="1" applyProtection="1">
      <alignment horizontal="center"/>
    </xf>
    <xf numFmtId="176" fontId="6" fillId="0" borderId="2" xfId="0" applyNumberFormat="1" applyFont="1" applyFill="1" applyBorder="1" applyAlignment="1" applyProtection="1">
      <alignment horizontal="center" vertical="center" wrapText="1"/>
    </xf>
    <xf numFmtId="176" fontId="6" fillId="2" borderId="2" xfId="0" applyNumberFormat="1" applyFont="1" applyFill="1" applyBorder="1" applyAlignment="1" applyProtection="1">
      <alignment horizontal="center" vertical="center" wrapText="1"/>
    </xf>
    <xf numFmtId="176" fontId="3" fillId="0" borderId="2" xfId="0" applyNumberFormat="1" applyFont="1" applyFill="1" applyBorder="1" applyAlignment="1" applyProtection="1">
      <alignment horizontal="center" vertical="center"/>
    </xf>
    <xf numFmtId="176" fontId="3" fillId="0" borderId="2" xfId="0" applyNumberFormat="1" applyFont="1" applyFill="1" applyBorder="1" applyAlignment="1" applyProtection="1">
      <alignment horizontal="center" vertical="center" wrapText="1"/>
    </xf>
    <xf numFmtId="176" fontId="3" fillId="2" borderId="2" xfId="0" applyNumberFormat="1" applyFont="1" applyFill="1" applyBorder="1" applyAlignment="1" applyProtection="1">
      <alignment horizontal="center" vertical="center"/>
    </xf>
    <xf numFmtId="176" fontId="7" fillId="2" borderId="2" xfId="0" applyNumberFormat="1" applyFont="1" applyFill="1" applyBorder="1" applyAlignment="1" applyProtection="1">
      <alignment horizontal="center" vertical="center" wrapText="1"/>
    </xf>
    <xf numFmtId="176" fontId="8" fillId="2" borderId="2" xfId="0" applyNumberFormat="1" applyFont="1" applyFill="1" applyBorder="1" applyAlignment="1" applyProtection="1">
      <alignment vertical="center" wrapText="1"/>
    </xf>
    <xf numFmtId="0" fontId="9" fillId="2" borderId="3" xfId="0" applyNumberFormat="1" applyFont="1" applyFill="1" applyBorder="1" applyAlignment="1" applyProtection="1">
      <alignment horizontal="left" vertical="center" wrapText="1"/>
    </xf>
    <xf numFmtId="0" fontId="9" fillId="2" borderId="4" xfId="0" applyNumberFormat="1" applyFont="1" applyFill="1" applyBorder="1" applyAlignment="1" applyProtection="1">
      <alignment horizontal="left" vertical="center" wrapText="1"/>
    </xf>
    <xf numFmtId="0" fontId="9" fillId="2" borderId="4" xfId="0" applyNumberFormat="1" applyFont="1" applyFill="1" applyBorder="1" applyAlignment="1" applyProtection="1">
      <alignment horizontal="center" vertical="center" wrapText="1"/>
    </xf>
    <xf numFmtId="0" fontId="9" fillId="2" borderId="5" xfId="0" applyNumberFormat="1" applyFont="1" applyFill="1" applyBorder="1" applyAlignment="1" applyProtection="1">
      <alignment horizontal="center" vertical="center" wrapText="1"/>
    </xf>
    <xf numFmtId="176" fontId="9" fillId="2" borderId="2" xfId="0" applyNumberFormat="1" applyFont="1" applyFill="1" applyBorder="1" applyAlignment="1" applyProtection="1">
      <alignment horizontal="left" vertical="center" wrapText="1"/>
    </xf>
    <xf numFmtId="177" fontId="10" fillId="2" borderId="3" xfId="0" applyNumberFormat="1" applyFont="1" applyFill="1" applyBorder="1" applyAlignment="1" applyProtection="1">
      <alignment horizontal="left" vertical="center" wrapText="1"/>
    </xf>
    <xf numFmtId="177" fontId="10" fillId="2" borderId="4" xfId="0" applyNumberFormat="1" applyFont="1" applyFill="1" applyBorder="1" applyAlignment="1" applyProtection="1">
      <alignment horizontal="left" vertical="center" wrapText="1"/>
    </xf>
    <xf numFmtId="177" fontId="10" fillId="2" borderId="4" xfId="0" applyNumberFormat="1" applyFont="1" applyFill="1" applyBorder="1" applyAlignment="1" applyProtection="1">
      <alignment horizontal="center" vertical="center" wrapText="1"/>
    </xf>
    <xf numFmtId="177" fontId="10" fillId="2" borderId="5" xfId="0" applyNumberFormat="1" applyFont="1" applyFill="1" applyBorder="1" applyAlignment="1" applyProtection="1">
      <alignment horizontal="center" vertical="center" wrapText="1"/>
    </xf>
    <xf numFmtId="176" fontId="7" fillId="2" borderId="2" xfId="0" applyNumberFormat="1" applyFont="1" applyFill="1" applyBorder="1" applyAlignment="1" applyProtection="1">
      <alignment horizontal="left" vertical="center" wrapText="1"/>
    </xf>
    <xf numFmtId="177" fontId="10" fillId="2" borderId="3" xfId="0" applyNumberFormat="1" applyFont="1" applyFill="1" applyBorder="1" applyAlignment="1" applyProtection="1">
      <alignment horizontal="center" vertical="center"/>
    </xf>
    <xf numFmtId="177" fontId="10" fillId="2" borderId="4" xfId="0" applyNumberFormat="1" applyFont="1" applyFill="1" applyBorder="1" applyAlignment="1" applyProtection="1">
      <alignment horizontal="center" vertical="center"/>
    </xf>
    <xf numFmtId="177" fontId="10" fillId="2" borderId="5" xfId="0" applyNumberFormat="1" applyFont="1" applyFill="1" applyBorder="1" applyAlignment="1" applyProtection="1">
      <alignment horizontal="center" vertical="center"/>
    </xf>
    <xf numFmtId="177" fontId="8" fillId="2" borderId="2" xfId="0" applyNumberFormat="1" applyFont="1" applyFill="1" applyBorder="1" applyAlignment="1" applyProtection="1">
      <alignment horizontal="center" vertical="center"/>
    </xf>
    <xf numFmtId="176" fontId="8" fillId="2" borderId="2" xfId="0" applyNumberFormat="1" applyFont="1" applyFill="1" applyBorder="1" applyAlignment="1" applyProtection="1">
      <alignment horizontal="left" vertical="center" wrapText="1"/>
    </xf>
    <xf numFmtId="176" fontId="8" fillId="2" borderId="2" xfId="0" applyNumberFormat="1" applyFont="1" applyFill="1" applyBorder="1" applyAlignment="1" applyProtection="1">
      <alignment horizontal="center" vertical="center" wrapText="1"/>
    </xf>
    <xf numFmtId="176" fontId="8" fillId="2" borderId="2" xfId="0" applyNumberFormat="1" applyFont="1" applyFill="1" applyBorder="1" applyAlignment="1" applyProtection="1">
      <alignment horizontal="center" vertical="center"/>
    </xf>
    <xf numFmtId="176" fontId="5" fillId="2" borderId="2" xfId="0" applyNumberFormat="1" applyFont="1" applyFill="1" applyBorder="1" applyAlignment="1" applyProtection="1">
      <alignment horizontal="center" vertical="center" wrapText="1"/>
    </xf>
    <xf numFmtId="176" fontId="11" fillId="2" borderId="2" xfId="0" applyNumberFormat="1" applyFont="1" applyFill="1" applyBorder="1" applyAlignment="1" applyProtection="1">
      <alignment vertical="center" wrapText="1"/>
    </xf>
    <xf numFmtId="176" fontId="5" fillId="2" borderId="2" xfId="0" applyNumberFormat="1" applyFont="1" applyFill="1" applyBorder="1" applyAlignment="1" applyProtection="1">
      <alignment horizontal="left" vertical="center" wrapText="1"/>
    </xf>
    <xf numFmtId="176" fontId="5" fillId="2" borderId="2" xfId="0" applyNumberFormat="1" applyFont="1" applyFill="1" applyBorder="1" applyAlignment="1" applyProtection="1">
      <alignment vertical="center" wrapText="1"/>
    </xf>
    <xf numFmtId="0" fontId="12" fillId="2" borderId="2" xfId="0" applyNumberFormat="1" applyFont="1" applyFill="1" applyBorder="1" applyAlignment="1">
      <alignment horizontal="center" vertical="center" wrapText="1"/>
    </xf>
    <xf numFmtId="176" fontId="13" fillId="2" borderId="2"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left"/>
    </xf>
    <xf numFmtId="0" fontId="6" fillId="0" borderId="2" xfId="0" applyNumberFormat="1" applyFont="1" applyFill="1" applyBorder="1" applyAlignment="1" applyProtection="1">
      <alignment horizontal="center" vertical="center" wrapText="1"/>
    </xf>
    <xf numFmtId="178" fontId="6" fillId="0" borderId="6"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center" vertical="center" wrapText="1"/>
    </xf>
    <xf numFmtId="176" fontId="14" fillId="0" borderId="2" xfId="0" applyNumberFormat="1" applyFont="1" applyFill="1" applyBorder="1" applyAlignment="1" applyProtection="1">
      <alignment horizontal="center" vertical="center" wrapText="1"/>
    </xf>
    <xf numFmtId="176" fontId="14" fillId="0" borderId="2" xfId="0" applyNumberFormat="1" applyFont="1" applyFill="1" applyBorder="1" applyAlignment="1" applyProtection="1">
      <alignment vertical="center" wrapText="1"/>
    </xf>
    <xf numFmtId="178" fontId="6" fillId="0" borderId="7"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vertical="center" wrapText="1"/>
    </xf>
    <xf numFmtId="0" fontId="15" fillId="2" borderId="2" xfId="0" applyNumberFormat="1" applyFont="1" applyFill="1" applyBorder="1" applyAlignment="1" applyProtection="1">
      <alignment vertical="center" wrapText="1"/>
    </xf>
    <xf numFmtId="176" fontId="9" fillId="2" borderId="2" xfId="0" applyNumberFormat="1" applyFont="1" applyFill="1" applyBorder="1" applyAlignment="1" applyProtection="1">
      <alignment horizontal="center" vertical="center" wrapText="1"/>
    </xf>
    <xf numFmtId="0" fontId="10" fillId="2" borderId="2" xfId="0" applyNumberFormat="1" applyFont="1" applyFill="1" applyBorder="1" applyAlignment="1" applyProtection="1">
      <alignment vertical="center" wrapText="1"/>
    </xf>
    <xf numFmtId="0" fontId="8" fillId="2" borderId="2" xfId="0" applyNumberFormat="1" applyFont="1" applyFill="1" applyBorder="1" applyAlignment="1" applyProtection="1">
      <alignment vertical="center" wrapText="1"/>
    </xf>
    <xf numFmtId="0" fontId="8" fillId="2" borderId="2" xfId="0" applyNumberFormat="1" applyFont="1" applyFill="1" applyBorder="1" applyAlignment="1" applyProtection="1">
      <alignment horizontal="center" vertical="center"/>
    </xf>
    <xf numFmtId="0" fontId="16" fillId="2" borderId="2" xfId="0" applyFont="1" applyFill="1" applyBorder="1" applyAlignment="1">
      <alignment horizontal="left" vertical="center" wrapText="1"/>
    </xf>
    <xf numFmtId="0" fontId="8" fillId="2" borderId="2" xfId="0" applyNumberFormat="1" applyFont="1" applyFill="1" applyBorder="1" applyAlignment="1" applyProtection="1">
      <alignment horizontal="left" vertical="center" wrapText="1"/>
    </xf>
    <xf numFmtId="0" fontId="8" fillId="2" borderId="2" xfId="0" applyNumberFormat="1" applyFont="1" applyFill="1" applyBorder="1" applyAlignment="1" applyProtection="1">
      <alignment horizontal="center" vertical="center" wrapText="1"/>
    </xf>
    <xf numFmtId="0" fontId="12" fillId="2" borderId="2" xfId="0" applyFont="1" applyFill="1" applyBorder="1" applyAlignment="1">
      <alignment horizontal="left" vertical="center" wrapText="1"/>
    </xf>
    <xf numFmtId="176" fontId="8" fillId="2" borderId="0" xfId="0" applyNumberFormat="1" applyFont="1" applyFill="1" applyBorder="1" applyAlignment="1" applyProtection="1">
      <alignment horizontal="center" vertical="center" wrapText="1"/>
    </xf>
    <xf numFmtId="176" fontId="17" fillId="0" borderId="0" xfId="0" applyNumberFormat="1" applyFont="1" applyFill="1" applyBorder="1" applyAlignment="1" applyProtection="1">
      <alignment vertical="center"/>
    </xf>
    <xf numFmtId="176" fontId="8" fillId="0" borderId="0" xfId="0" applyNumberFormat="1" applyFont="1" applyFill="1" applyBorder="1" applyAlignment="1" applyProtection="1">
      <alignment vertical="center"/>
    </xf>
    <xf numFmtId="0" fontId="7" fillId="0" borderId="6" xfId="0" applyNumberFormat="1" applyFont="1" applyFill="1" applyBorder="1" applyAlignment="1" applyProtection="1">
      <alignment horizontal="center" vertical="center" wrapText="1"/>
    </xf>
    <xf numFmtId="176" fontId="18" fillId="0" borderId="2" xfId="0" applyNumberFormat="1" applyFont="1" applyFill="1" applyBorder="1" applyAlignment="1" applyProtection="1">
      <alignment horizontal="center" vertical="center"/>
    </xf>
    <xf numFmtId="0" fontId="7" fillId="0" borderId="7"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horizontal="center" vertical="center" wrapText="1"/>
    </xf>
    <xf numFmtId="0" fontId="15" fillId="2" borderId="2" xfId="0" applyNumberFormat="1" applyFont="1" applyFill="1" applyBorder="1" applyAlignment="1" applyProtection="1">
      <alignment horizontal="center" vertical="center" wrapText="1"/>
    </xf>
    <xf numFmtId="176" fontId="1" fillId="2" borderId="2" xfId="0" applyNumberFormat="1" applyFont="1" applyFill="1" applyBorder="1" applyAlignment="1" applyProtection="1">
      <alignment vertical="center"/>
    </xf>
    <xf numFmtId="0" fontId="10" fillId="2" borderId="2" xfId="0" applyNumberFormat="1" applyFont="1" applyFill="1" applyBorder="1" applyAlignment="1" applyProtection="1">
      <alignment horizontal="center" vertical="center" wrapText="1"/>
    </xf>
    <xf numFmtId="176" fontId="5" fillId="2" borderId="2" xfId="0" applyNumberFormat="1" applyFont="1" applyFill="1" applyBorder="1" applyAlignment="1" applyProtection="1">
      <alignment vertical="center"/>
    </xf>
    <xf numFmtId="0" fontId="16" fillId="2" borderId="2" xfId="0" applyFont="1" applyFill="1" applyBorder="1" applyAlignment="1">
      <alignment horizontal="center" vertical="center"/>
    </xf>
    <xf numFmtId="176" fontId="8" fillId="2" borderId="2" xfId="0" applyNumberFormat="1" applyFont="1" applyFill="1" applyBorder="1" applyAlignment="1" applyProtection="1">
      <alignment vertical="center"/>
    </xf>
    <xf numFmtId="0" fontId="3" fillId="2" borderId="2" xfId="0" applyNumberFormat="1" applyFont="1" applyFill="1" applyBorder="1" applyAlignment="1" applyProtection="1">
      <alignment horizontal="center" vertical="center"/>
    </xf>
    <xf numFmtId="0" fontId="12" fillId="2" borderId="2" xfId="0" applyFont="1" applyFill="1" applyBorder="1" applyAlignment="1">
      <alignment horizontal="center" vertical="center"/>
    </xf>
    <xf numFmtId="177" fontId="5" fillId="2" borderId="3" xfId="0" applyNumberFormat="1" applyFont="1" applyFill="1" applyBorder="1" applyAlignment="1" applyProtection="1">
      <alignment horizontal="center" vertical="center"/>
    </xf>
    <xf numFmtId="176" fontId="19" fillId="2" borderId="3" xfId="0" applyNumberFormat="1" applyFont="1" applyFill="1" applyBorder="1" applyAlignment="1" applyProtection="1">
      <alignment horizontal="left" vertical="center"/>
    </xf>
    <xf numFmtId="176" fontId="19" fillId="2" borderId="4" xfId="0" applyNumberFormat="1" applyFont="1" applyFill="1" applyBorder="1" applyAlignment="1" applyProtection="1">
      <alignment horizontal="left" vertical="center"/>
    </xf>
    <xf numFmtId="176" fontId="19" fillId="2" borderId="5" xfId="0" applyNumberFormat="1" applyFont="1" applyFill="1" applyBorder="1" applyAlignment="1" applyProtection="1">
      <alignment horizontal="left" vertical="center"/>
    </xf>
    <xf numFmtId="0" fontId="16" fillId="2" borderId="2" xfId="0" applyFont="1" applyFill="1" applyBorder="1" applyAlignment="1">
      <alignment horizontal="center" vertical="center" wrapText="1"/>
    </xf>
    <xf numFmtId="0" fontId="16" fillId="2" borderId="2" xfId="0" applyNumberFormat="1" applyFont="1" applyFill="1" applyBorder="1" applyAlignment="1">
      <alignment horizontal="center" vertical="center" wrapText="1"/>
    </xf>
    <xf numFmtId="176" fontId="20" fillId="2" borderId="3" xfId="0" applyNumberFormat="1" applyFont="1" applyFill="1" applyBorder="1" applyAlignment="1" applyProtection="1">
      <alignment horizontal="left" vertical="center" wrapText="1"/>
    </xf>
    <xf numFmtId="176" fontId="20" fillId="2" borderId="4" xfId="0" applyNumberFormat="1" applyFont="1" applyFill="1" applyBorder="1" applyAlignment="1" applyProtection="1">
      <alignment horizontal="left" vertical="center" wrapText="1"/>
    </xf>
    <xf numFmtId="176" fontId="20" fillId="2" borderId="5" xfId="0" applyNumberFormat="1" applyFont="1" applyFill="1" applyBorder="1" applyAlignment="1" applyProtection="1">
      <alignment horizontal="left" vertical="center" wrapText="1"/>
    </xf>
    <xf numFmtId="176" fontId="20" fillId="2" borderId="2" xfId="0" applyNumberFormat="1" applyFont="1" applyFill="1" applyBorder="1" applyAlignment="1" applyProtection="1">
      <alignment horizontal="left" vertical="center" wrapText="1"/>
    </xf>
    <xf numFmtId="176" fontId="21" fillId="2" borderId="2" xfId="0" applyNumberFormat="1" applyFont="1" applyFill="1" applyBorder="1" applyAlignment="1" applyProtection="1">
      <alignment horizontal="left" vertical="center"/>
    </xf>
    <xf numFmtId="176" fontId="21" fillId="2" borderId="2" xfId="0" applyNumberFormat="1" applyFont="1" applyFill="1" applyBorder="1" applyAlignment="1" applyProtection="1">
      <alignment horizontal="center" vertical="center"/>
    </xf>
    <xf numFmtId="176" fontId="21" fillId="2" borderId="2" xfId="0" applyNumberFormat="1" applyFont="1" applyFill="1" applyBorder="1" applyAlignment="1" applyProtection="1">
      <alignment horizontal="center" vertical="center" wrapText="1"/>
    </xf>
    <xf numFmtId="176" fontId="21" fillId="2" borderId="2" xfId="0" applyNumberFormat="1" applyFont="1" applyFill="1" applyBorder="1" applyAlignment="1" applyProtection="1">
      <alignment horizontal="left" vertical="center" wrapText="1"/>
    </xf>
    <xf numFmtId="0" fontId="9" fillId="2" borderId="2" xfId="0" applyNumberFormat="1" applyFont="1" applyFill="1" applyBorder="1" applyAlignment="1" applyProtection="1">
      <alignment vertical="center" wrapText="1"/>
    </xf>
    <xf numFmtId="176" fontId="3" fillId="2" borderId="2" xfId="0" applyNumberFormat="1" applyFont="1" applyFill="1" applyBorder="1" applyAlignment="1" applyProtection="1">
      <alignment horizontal="left" vertical="center" wrapText="1"/>
    </xf>
    <xf numFmtId="176" fontId="22" fillId="2" borderId="2" xfId="0" applyNumberFormat="1" applyFont="1" applyFill="1" applyBorder="1" applyAlignment="1" applyProtection="1">
      <alignment horizontal="center" vertical="center"/>
    </xf>
    <xf numFmtId="0" fontId="21" fillId="2" borderId="2" xfId="0" applyNumberFormat="1" applyFont="1" applyFill="1" applyBorder="1" applyAlignment="1" applyProtection="1">
      <alignment horizontal="left" vertical="center" wrapText="1"/>
    </xf>
    <xf numFmtId="176" fontId="14" fillId="2"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center" vertical="center" wrapText="1"/>
    </xf>
    <xf numFmtId="176" fontId="22" fillId="2" borderId="2" xfId="0" applyNumberFormat="1" applyFont="1" applyFill="1" applyBorder="1" applyAlignment="1" applyProtection="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南涧县2008～2010年民族机动金和扶贫资金收支情况明细表" xfId="49"/>
    <cellStyle name="常规 2" xfId="50"/>
    <cellStyle name="常规_Sheet1" xfId="51"/>
  </cellStyles>
  <tableStyles count="0" defaultTableStyle="TableStyleMedium2" defaultPivotStyle="PivotStyleLight16"/>
  <colors>
    <mruColors>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108"/>
  <sheetViews>
    <sheetView tabSelected="1" workbookViewId="0">
      <pane xSplit="7" ySplit="5" topLeftCell="H68" activePane="bottomRight" state="frozen"/>
      <selection/>
      <selection pane="topRight"/>
      <selection pane="bottomLeft"/>
      <selection pane="bottomRight" activeCell="A1" sqref="A1:T1"/>
    </sheetView>
  </sheetViews>
  <sheetFormatPr defaultColWidth="9" defaultRowHeight="14.25"/>
  <cols>
    <col min="2" max="2" width="25.75" style="6" customWidth="1"/>
    <col min="3" max="3" width="9.75" customWidth="1"/>
    <col min="4" max="4" width="9" style="7"/>
    <col min="5" max="5" width="14.25" style="8" customWidth="1"/>
    <col min="6" max="6" width="12.875" style="9" customWidth="1"/>
    <col min="7" max="7" width="13.375" style="7" customWidth="1"/>
    <col min="8" max="8" width="55.125" customWidth="1"/>
    <col min="9" max="9" width="11.375" style="10" customWidth="1"/>
    <col min="10" max="10" width="10.625" customWidth="1"/>
    <col min="11" max="11" width="10.125" customWidth="1"/>
    <col min="12" max="12" width="8.125" customWidth="1"/>
    <col min="13" max="13" width="7.125" customWidth="1"/>
    <col min="14" max="14" width="26.25" customWidth="1"/>
    <col min="15" max="15" width="10.375" customWidth="1"/>
    <col min="16" max="16" width="11.625" customWidth="1"/>
    <col min="17" max="17" width="13.625" customWidth="1"/>
    <col min="18" max="20" width="10.125" style="7" customWidth="1"/>
    <col min="21" max="21" width="8.625" customWidth="1"/>
    <col min="22" max="22" width="14.625" customWidth="1"/>
  </cols>
  <sheetData>
    <row r="1" ht="37" customHeight="1" spans="1:22">
      <c r="A1" s="11" t="s">
        <v>0</v>
      </c>
      <c r="B1" s="12"/>
      <c r="C1" s="11"/>
      <c r="D1" s="11"/>
      <c r="E1" s="13"/>
      <c r="F1" s="14"/>
      <c r="G1" s="11"/>
      <c r="H1" s="11"/>
      <c r="I1" s="50"/>
      <c r="J1" s="11"/>
      <c r="K1" s="11"/>
      <c r="L1" s="11"/>
      <c r="M1" s="11"/>
      <c r="N1" s="11"/>
      <c r="O1" s="11"/>
      <c r="P1" s="11"/>
      <c r="Q1" s="11"/>
      <c r="R1" s="11"/>
      <c r="S1" s="11"/>
      <c r="T1" s="11"/>
      <c r="U1" s="69"/>
      <c r="V1" s="69"/>
    </row>
    <row r="2" ht="30" customHeight="1" spans="1:22">
      <c r="A2" s="15" t="s">
        <v>1</v>
      </c>
      <c r="B2" s="16"/>
      <c r="C2" s="15"/>
      <c r="D2" s="17"/>
      <c r="E2" s="18"/>
      <c r="F2" s="19"/>
      <c r="G2" s="17"/>
      <c r="H2" s="15"/>
      <c r="I2" s="51"/>
      <c r="J2" s="15"/>
      <c r="K2" s="15"/>
      <c r="L2" s="15"/>
      <c r="M2" s="15"/>
      <c r="N2" s="15"/>
      <c r="O2" s="15"/>
      <c r="P2" s="15"/>
      <c r="Q2" s="15"/>
      <c r="R2" s="17"/>
      <c r="S2" s="17"/>
      <c r="T2" s="17"/>
      <c r="U2" s="70"/>
      <c r="V2" s="70"/>
    </row>
    <row r="3" ht="41.25" customHeight="1" spans="1:22">
      <c r="A3" s="20" t="s">
        <v>2</v>
      </c>
      <c r="B3" s="20" t="s">
        <v>3</v>
      </c>
      <c r="C3" s="20" t="s">
        <v>4</v>
      </c>
      <c r="D3" s="20" t="s">
        <v>5</v>
      </c>
      <c r="E3" s="20" t="s">
        <v>6</v>
      </c>
      <c r="F3" s="21" t="s">
        <v>7</v>
      </c>
      <c r="G3" s="20" t="s">
        <v>8</v>
      </c>
      <c r="H3" s="20" t="s">
        <v>9</v>
      </c>
      <c r="I3" s="52" t="s">
        <v>10</v>
      </c>
      <c r="J3" s="20"/>
      <c r="K3" s="20"/>
      <c r="L3" s="20"/>
      <c r="M3" s="20"/>
      <c r="N3" s="53" t="s">
        <v>11</v>
      </c>
      <c r="O3" s="53" t="s">
        <v>12</v>
      </c>
      <c r="P3" s="53" t="s">
        <v>13</v>
      </c>
      <c r="Q3" s="53" t="s">
        <v>14</v>
      </c>
      <c r="R3" s="53" t="s">
        <v>15</v>
      </c>
      <c r="S3" s="71" t="s">
        <v>16</v>
      </c>
      <c r="T3" s="71" t="s">
        <v>17</v>
      </c>
      <c r="U3" s="53" t="s">
        <v>18</v>
      </c>
      <c r="V3" s="72" t="s">
        <v>19</v>
      </c>
    </row>
    <row r="4" ht="49" customHeight="1" spans="1:22">
      <c r="A4" s="22"/>
      <c r="B4" s="23"/>
      <c r="C4" s="22"/>
      <c r="D4" s="22"/>
      <c r="E4" s="23"/>
      <c r="F4" s="24"/>
      <c r="G4" s="22"/>
      <c r="H4" s="22"/>
      <c r="I4" s="54" t="s">
        <v>20</v>
      </c>
      <c r="J4" s="55" t="s">
        <v>21</v>
      </c>
      <c r="K4" s="55" t="s">
        <v>22</v>
      </c>
      <c r="L4" s="55" t="s">
        <v>23</v>
      </c>
      <c r="M4" s="56" t="s">
        <v>24</v>
      </c>
      <c r="N4" s="57"/>
      <c r="O4" s="57"/>
      <c r="P4" s="57"/>
      <c r="Q4" s="57"/>
      <c r="R4" s="57"/>
      <c r="S4" s="73"/>
      <c r="T4" s="73"/>
      <c r="U4" s="57"/>
      <c r="V4" s="72"/>
    </row>
    <row r="5" s="1" customFormat="1" ht="64" customHeight="1" spans="1:22">
      <c r="A5" s="21" t="s">
        <v>25</v>
      </c>
      <c r="B5" s="21" t="s">
        <v>26</v>
      </c>
      <c r="C5" s="21" t="s">
        <v>26</v>
      </c>
      <c r="D5" s="25" t="s">
        <v>26</v>
      </c>
      <c r="E5" s="25" t="s">
        <v>26</v>
      </c>
      <c r="F5" s="25" t="s">
        <v>26</v>
      </c>
      <c r="G5" s="21" t="s">
        <v>26</v>
      </c>
      <c r="H5" s="26" t="s">
        <v>27</v>
      </c>
      <c r="I5" s="58">
        <f t="shared" ref="I5:M5" si="0">SUM(I6,I69,I76,I98,I101,I106)</f>
        <v>20915.27</v>
      </c>
      <c r="J5" s="58">
        <f t="shared" si="0"/>
        <v>17215.27</v>
      </c>
      <c r="K5" s="58">
        <f t="shared" si="0"/>
        <v>3700</v>
      </c>
      <c r="L5" s="58">
        <f t="shared" si="0"/>
        <v>0</v>
      </c>
      <c r="M5" s="58">
        <f t="shared" si="0"/>
        <v>0</v>
      </c>
      <c r="N5" s="21" t="s">
        <v>26</v>
      </c>
      <c r="O5" s="21" t="s">
        <v>26</v>
      </c>
      <c r="P5" s="21" t="s">
        <v>26</v>
      </c>
      <c r="Q5" s="21" t="s">
        <v>26</v>
      </c>
      <c r="R5" s="21" t="s">
        <v>26</v>
      </c>
      <c r="S5" s="74">
        <f t="shared" ref="R5:T5" si="1">SUM(S6,S69,S76,S98,S101,S106)</f>
        <v>147084</v>
      </c>
      <c r="T5" s="74">
        <f t="shared" si="1"/>
        <v>60890</v>
      </c>
      <c r="U5" s="21" t="s">
        <v>26</v>
      </c>
      <c r="V5" s="43"/>
    </row>
    <row r="6" s="2" customFormat="1" ht="49" customHeight="1" spans="1:22">
      <c r="A6" s="27" t="s">
        <v>28</v>
      </c>
      <c r="B6" s="28"/>
      <c r="C6" s="28"/>
      <c r="D6" s="29"/>
      <c r="E6" s="29"/>
      <c r="F6" s="29"/>
      <c r="G6" s="30"/>
      <c r="H6" s="31" t="s">
        <v>29</v>
      </c>
      <c r="I6" s="59">
        <f t="shared" ref="I6:M6" si="2">SUM(I7,I33,I60,I63,I66)</f>
        <v>14498.17</v>
      </c>
      <c r="J6" s="59">
        <f t="shared" si="2"/>
        <v>10798.17</v>
      </c>
      <c r="K6" s="59">
        <f t="shared" si="2"/>
        <v>3700</v>
      </c>
      <c r="L6" s="59">
        <f t="shared" si="2"/>
        <v>0</v>
      </c>
      <c r="M6" s="59">
        <f t="shared" si="2"/>
        <v>0</v>
      </c>
      <c r="N6" s="60" t="s">
        <v>26</v>
      </c>
      <c r="O6" s="60" t="s">
        <v>26</v>
      </c>
      <c r="P6" s="60" t="s">
        <v>26</v>
      </c>
      <c r="Q6" s="60" t="s">
        <v>26</v>
      </c>
      <c r="R6" s="60" t="s">
        <v>26</v>
      </c>
      <c r="S6" s="75">
        <f t="shared" ref="R6:T6" si="3">SUM(S7,S33,S60,S63,S66)</f>
        <v>104980</v>
      </c>
      <c r="T6" s="75">
        <f t="shared" si="3"/>
        <v>44039</v>
      </c>
      <c r="U6" s="60" t="s">
        <v>26</v>
      </c>
      <c r="V6" s="76"/>
    </row>
    <row r="7" s="3" customFormat="1" ht="27" customHeight="1" spans="1:22">
      <c r="A7" s="32" t="s">
        <v>30</v>
      </c>
      <c r="B7" s="33"/>
      <c r="C7" s="33"/>
      <c r="D7" s="34"/>
      <c r="E7" s="34"/>
      <c r="F7" s="34"/>
      <c r="G7" s="35"/>
      <c r="H7" s="36" t="s">
        <v>31</v>
      </c>
      <c r="I7" s="61">
        <f>SUM(I8,I15,I29)</f>
        <v>6357</v>
      </c>
      <c r="J7" s="61">
        <f t="shared" ref="I7:M7" si="4">SUM(J8,J15,J29)</f>
        <v>6357</v>
      </c>
      <c r="K7" s="61">
        <f t="shared" si="4"/>
        <v>0</v>
      </c>
      <c r="L7" s="61">
        <f t="shared" si="4"/>
        <v>0</v>
      </c>
      <c r="M7" s="61">
        <f t="shared" si="4"/>
        <v>0</v>
      </c>
      <c r="N7" s="25" t="s">
        <v>26</v>
      </c>
      <c r="O7" s="25" t="s">
        <v>26</v>
      </c>
      <c r="P7" s="25" t="s">
        <v>26</v>
      </c>
      <c r="Q7" s="25" t="s">
        <v>26</v>
      </c>
      <c r="R7" s="25" t="s">
        <v>26</v>
      </c>
      <c r="S7" s="77">
        <f t="shared" ref="R7:T7" si="5">SUM(S8,S15,S29)</f>
        <v>23096</v>
      </c>
      <c r="T7" s="77">
        <f t="shared" si="5"/>
        <v>5809</v>
      </c>
      <c r="U7" s="25" t="s">
        <v>26</v>
      </c>
      <c r="V7" s="78"/>
    </row>
    <row r="8" s="3" customFormat="1" ht="31" customHeight="1" spans="1:22">
      <c r="A8" s="37" t="s">
        <v>32</v>
      </c>
      <c r="B8" s="33"/>
      <c r="C8" s="38"/>
      <c r="D8" s="38"/>
      <c r="E8" s="34"/>
      <c r="F8" s="38"/>
      <c r="G8" s="39"/>
      <c r="H8" s="36" t="s">
        <v>33</v>
      </c>
      <c r="I8" s="61">
        <f>SUM(I9:I14)</f>
        <v>1230</v>
      </c>
      <c r="J8" s="61">
        <f>SUM(J9:J14)</f>
        <v>1230</v>
      </c>
      <c r="K8" s="61">
        <f>SUM(K9:K14)</f>
        <v>0</v>
      </c>
      <c r="L8" s="61">
        <f>SUM(L9:L14)</f>
        <v>0</v>
      </c>
      <c r="M8" s="61">
        <f>SUM(M9:M14)</f>
        <v>0</v>
      </c>
      <c r="N8" s="25" t="s">
        <v>26</v>
      </c>
      <c r="O8" s="25" t="s">
        <v>26</v>
      </c>
      <c r="P8" s="25" t="s">
        <v>26</v>
      </c>
      <c r="Q8" s="25" t="s">
        <v>26</v>
      </c>
      <c r="R8" s="25" t="s">
        <v>26</v>
      </c>
      <c r="S8" s="77">
        <f>SUM(S9:S14)</f>
        <v>9220</v>
      </c>
      <c r="T8" s="77">
        <f>SUM(T9:T14)</f>
        <v>2430</v>
      </c>
      <c r="U8" s="25" t="s">
        <v>26</v>
      </c>
      <c r="V8" s="78"/>
    </row>
    <row r="9" s="4" customFormat="1" ht="57" customHeight="1" spans="1:22">
      <c r="A9" s="40">
        <v>1</v>
      </c>
      <c r="B9" s="41" t="s">
        <v>34</v>
      </c>
      <c r="C9" s="42" t="s">
        <v>35</v>
      </c>
      <c r="D9" s="43" t="s">
        <v>36</v>
      </c>
      <c r="E9" s="42" t="s">
        <v>37</v>
      </c>
      <c r="F9" s="43" t="s">
        <v>38</v>
      </c>
      <c r="G9" s="43" t="s">
        <v>39</v>
      </c>
      <c r="H9" s="26" t="s">
        <v>40</v>
      </c>
      <c r="I9" s="62">
        <f t="shared" ref="I9:I15" si="6">SUBTOTAL(9,J9:M9)</f>
        <v>395</v>
      </c>
      <c r="J9" s="62">
        <v>395</v>
      </c>
      <c r="K9" s="62"/>
      <c r="L9" s="62"/>
      <c r="M9" s="63"/>
      <c r="N9" s="64" t="s">
        <v>41</v>
      </c>
      <c r="O9" s="42" t="s">
        <v>42</v>
      </c>
      <c r="P9" s="42" t="s">
        <v>43</v>
      </c>
      <c r="Q9" s="79" t="s">
        <v>44</v>
      </c>
      <c r="R9" s="79" t="s">
        <v>44</v>
      </c>
      <c r="S9" s="63">
        <v>1815</v>
      </c>
      <c r="T9" s="63">
        <v>491</v>
      </c>
      <c r="U9" s="79" t="s">
        <v>45</v>
      </c>
      <c r="V9" s="26"/>
    </row>
    <row r="10" s="4" customFormat="1" ht="84" customHeight="1" spans="1:22">
      <c r="A10" s="40">
        <v>2</v>
      </c>
      <c r="B10" s="41" t="s">
        <v>46</v>
      </c>
      <c r="C10" s="42" t="s">
        <v>35</v>
      </c>
      <c r="D10" s="43" t="s">
        <v>36</v>
      </c>
      <c r="E10" s="42" t="s">
        <v>47</v>
      </c>
      <c r="F10" s="43" t="s">
        <v>48</v>
      </c>
      <c r="G10" s="43" t="s">
        <v>49</v>
      </c>
      <c r="H10" s="26" t="s">
        <v>50</v>
      </c>
      <c r="I10" s="62">
        <f t="shared" si="6"/>
        <v>200</v>
      </c>
      <c r="J10" s="62">
        <v>200</v>
      </c>
      <c r="K10" s="62"/>
      <c r="L10" s="62"/>
      <c r="M10" s="63"/>
      <c r="N10" s="64" t="s">
        <v>51</v>
      </c>
      <c r="O10" s="42" t="s">
        <v>42</v>
      </c>
      <c r="P10" s="62" t="s">
        <v>52</v>
      </c>
      <c r="Q10" s="79" t="s">
        <v>44</v>
      </c>
      <c r="R10" s="79" t="s">
        <v>44</v>
      </c>
      <c r="S10" s="63">
        <v>2545</v>
      </c>
      <c r="T10" s="63">
        <v>642</v>
      </c>
      <c r="U10" s="79" t="s">
        <v>45</v>
      </c>
      <c r="V10" s="80"/>
    </row>
    <row r="11" s="4" customFormat="1" ht="52" customHeight="1" spans="1:22">
      <c r="A11" s="40">
        <v>3</v>
      </c>
      <c r="B11" s="41" t="s">
        <v>53</v>
      </c>
      <c r="C11" s="42" t="s">
        <v>35</v>
      </c>
      <c r="D11" s="43" t="s">
        <v>36</v>
      </c>
      <c r="E11" s="42" t="s">
        <v>54</v>
      </c>
      <c r="F11" s="43" t="s">
        <v>55</v>
      </c>
      <c r="G11" s="43" t="s">
        <v>39</v>
      </c>
      <c r="H11" s="26" t="s">
        <v>56</v>
      </c>
      <c r="I11" s="62">
        <f t="shared" si="6"/>
        <v>100</v>
      </c>
      <c r="J11" s="62">
        <v>100</v>
      </c>
      <c r="K11" s="62"/>
      <c r="L11" s="62"/>
      <c r="M11" s="63"/>
      <c r="N11" s="64" t="s">
        <v>57</v>
      </c>
      <c r="O11" s="42" t="s">
        <v>42</v>
      </c>
      <c r="P11" s="62" t="s">
        <v>52</v>
      </c>
      <c r="Q11" s="79" t="s">
        <v>44</v>
      </c>
      <c r="R11" s="79" t="s">
        <v>44</v>
      </c>
      <c r="S11" s="63">
        <v>3562</v>
      </c>
      <c r="T11" s="63">
        <v>961</v>
      </c>
      <c r="U11" s="79" t="s">
        <v>45</v>
      </c>
      <c r="V11" s="80"/>
    </row>
    <row r="12" s="4" customFormat="1" ht="44" customHeight="1" spans="1:22">
      <c r="A12" s="40">
        <v>4</v>
      </c>
      <c r="B12" s="41" t="s">
        <v>58</v>
      </c>
      <c r="C12" s="42" t="s">
        <v>35</v>
      </c>
      <c r="D12" s="43" t="s">
        <v>36</v>
      </c>
      <c r="E12" s="42" t="s">
        <v>59</v>
      </c>
      <c r="F12" s="43" t="s">
        <v>55</v>
      </c>
      <c r="G12" s="43" t="s">
        <v>49</v>
      </c>
      <c r="H12" s="26" t="s">
        <v>60</v>
      </c>
      <c r="I12" s="62">
        <f t="shared" si="6"/>
        <v>100</v>
      </c>
      <c r="J12" s="62">
        <v>100</v>
      </c>
      <c r="K12" s="62"/>
      <c r="L12" s="62"/>
      <c r="M12" s="63"/>
      <c r="N12" s="64" t="s">
        <v>61</v>
      </c>
      <c r="O12" s="42" t="s">
        <v>42</v>
      </c>
      <c r="P12" s="62" t="s">
        <v>52</v>
      </c>
      <c r="Q12" s="79" t="s">
        <v>44</v>
      </c>
      <c r="R12" s="79" t="s">
        <v>44</v>
      </c>
      <c r="S12" s="63">
        <v>89</v>
      </c>
      <c r="T12" s="63">
        <v>19</v>
      </c>
      <c r="U12" s="79" t="s">
        <v>45</v>
      </c>
      <c r="V12" s="80"/>
    </row>
    <row r="13" s="4" customFormat="1" ht="52" customHeight="1" spans="1:22">
      <c r="A13" s="40">
        <v>5</v>
      </c>
      <c r="B13" s="41" t="s">
        <v>62</v>
      </c>
      <c r="C13" s="42" t="s">
        <v>63</v>
      </c>
      <c r="D13" s="43" t="s">
        <v>36</v>
      </c>
      <c r="E13" s="42" t="s">
        <v>64</v>
      </c>
      <c r="F13" s="43" t="s">
        <v>65</v>
      </c>
      <c r="G13" s="43" t="s">
        <v>39</v>
      </c>
      <c r="H13" s="26" t="s">
        <v>66</v>
      </c>
      <c r="I13" s="62">
        <f t="shared" si="6"/>
        <v>60</v>
      </c>
      <c r="J13" s="62">
        <v>60</v>
      </c>
      <c r="K13" s="62"/>
      <c r="L13" s="62"/>
      <c r="M13" s="63"/>
      <c r="N13" s="65" t="s">
        <v>67</v>
      </c>
      <c r="O13" s="42" t="s">
        <v>42</v>
      </c>
      <c r="P13" s="62" t="s">
        <v>52</v>
      </c>
      <c r="Q13" s="79" t="s">
        <v>44</v>
      </c>
      <c r="R13" s="79" t="s">
        <v>44</v>
      </c>
      <c r="S13" s="63">
        <v>864</v>
      </c>
      <c r="T13" s="63">
        <v>221</v>
      </c>
      <c r="U13" s="79" t="s">
        <v>45</v>
      </c>
      <c r="V13" s="80"/>
    </row>
    <row r="14" s="4" customFormat="1" ht="52" customHeight="1" spans="1:22">
      <c r="A14" s="40">
        <v>6</v>
      </c>
      <c r="B14" s="41" t="s">
        <v>68</v>
      </c>
      <c r="C14" s="42" t="s">
        <v>63</v>
      </c>
      <c r="D14" s="43" t="s">
        <v>36</v>
      </c>
      <c r="E14" s="42" t="s">
        <v>37</v>
      </c>
      <c r="F14" s="43" t="s">
        <v>38</v>
      </c>
      <c r="G14" s="43" t="s">
        <v>39</v>
      </c>
      <c r="H14" s="26" t="s">
        <v>69</v>
      </c>
      <c r="I14" s="62">
        <f t="shared" si="6"/>
        <v>375</v>
      </c>
      <c r="J14" s="62">
        <v>375</v>
      </c>
      <c r="K14" s="62"/>
      <c r="L14" s="62"/>
      <c r="M14" s="63"/>
      <c r="N14" s="65" t="s">
        <v>70</v>
      </c>
      <c r="O14" s="42" t="s">
        <v>42</v>
      </c>
      <c r="P14" s="62" t="s">
        <v>52</v>
      </c>
      <c r="Q14" s="79" t="s">
        <v>44</v>
      </c>
      <c r="R14" s="79" t="s">
        <v>44</v>
      </c>
      <c r="S14" s="63">
        <v>345</v>
      </c>
      <c r="T14" s="63">
        <v>96</v>
      </c>
      <c r="U14" s="79" t="s">
        <v>45</v>
      </c>
      <c r="V14" s="80"/>
    </row>
    <row r="15" s="3" customFormat="1" ht="20" customHeight="1" spans="1:22">
      <c r="A15" s="37" t="s">
        <v>71</v>
      </c>
      <c r="B15" s="33"/>
      <c r="C15" s="38"/>
      <c r="D15" s="38"/>
      <c r="E15" s="34"/>
      <c r="F15" s="38"/>
      <c r="G15" s="39"/>
      <c r="H15" s="36" t="s">
        <v>72</v>
      </c>
      <c r="I15" s="61">
        <f>SUM(I16:I28)</f>
        <v>3967</v>
      </c>
      <c r="J15" s="61">
        <f>SUM(J16:J28)</f>
        <v>3967</v>
      </c>
      <c r="K15" s="61">
        <f>SUM(K16:K28)</f>
        <v>0</v>
      </c>
      <c r="L15" s="61">
        <f>SUM(L16:L28)</f>
        <v>0</v>
      </c>
      <c r="M15" s="61">
        <f>SUM(M16:M28)</f>
        <v>0</v>
      </c>
      <c r="N15" s="25" t="s">
        <v>26</v>
      </c>
      <c r="O15" s="25" t="s">
        <v>26</v>
      </c>
      <c r="P15" s="25" t="s">
        <v>26</v>
      </c>
      <c r="Q15" s="25" t="s">
        <v>26</v>
      </c>
      <c r="R15" s="77">
        <f>SUM(R16:R28)</f>
        <v>0</v>
      </c>
      <c r="S15" s="77">
        <f>SUM(S16:S28)</f>
        <v>11287</v>
      </c>
      <c r="T15" s="77">
        <f>SUM(T16:T28)</f>
        <v>2841</v>
      </c>
      <c r="U15" s="25" t="s">
        <v>26</v>
      </c>
      <c r="V15" s="78"/>
    </row>
    <row r="16" s="4" customFormat="1" ht="54" customHeight="1" spans="1:22">
      <c r="A16" s="40">
        <v>7</v>
      </c>
      <c r="B16" s="41" t="s">
        <v>73</v>
      </c>
      <c r="C16" s="42" t="s">
        <v>74</v>
      </c>
      <c r="D16" s="42" t="s">
        <v>36</v>
      </c>
      <c r="E16" s="42" t="s">
        <v>75</v>
      </c>
      <c r="F16" s="42" t="s">
        <v>38</v>
      </c>
      <c r="G16" s="43" t="s">
        <v>39</v>
      </c>
      <c r="H16" s="26" t="s">
        <v>76</v>
      </c>
      <c r="I16" s="62">
        <f t="shared" ref="I16:I28" si="7">SUM(J16:M16)</f>
        <v>360</v>
      </c>
      <c r="J16" s="62">
        <v>360</v>
      </c>
      <c r="K16" s="62"/>
      <c r="L16" s="62"/>
      <c r="M16" s="63"/>
      <c r="N16" s="64" t="s">
        <v>77</v>
      </c>
      <c r="O16" s="42" t="s">
        <v>42</v>
      </c>
      <c r="P16" s="62" t="s">
        <v>78</v>
      </c>
      <c r="Q16" s="79" t="s">
        <v>44</v>
      </c>
      <c r="R16" s="79" t="s">
        <v>44</v>
      </c>
      <c r="S16" s="81">
        <v>15</v>
      </c>
      <c r="T16" s="81">
        <v>15</v>
      </c>
      <c r="U16" s="79" t="s">
        <v>45</v>
      </c>
      <c r="V16" s="26"/>
    </row>
    <row r="17" s="4" customFormat="1" ht="81" customHeight="1" spans="1:22">
      <c r="A17" s="40">
        <v>8</v>
      </c>
      <c r="B17" s="41" t="s">
        <v>79</v>
      </c>
      <c r="C17" s="42" t="s">
        <v>74</v>
      </c>
      <c r="D17" s="43" t="s">
        <v>36</v>
      </c>
      <c r="E17" s="42" t="s">
        <v>80</v>
      </c>
      <c r="F17" s="43" t="s">
        <v>81</v>
      </c>
      <c r="G17" s="44" t="s">
        <v>39</v>
      </c>
      <c r="H17" s="26" t="s">
        <v>82</v>
      </c>
      <c r="I17" s="62">
        <f t="shared" si="7"/>
        <v>900</v>
      </c>
      <c r="J17" s="62">
        <v>900</v>
      </c>
      <c r="K17" s="62"/>
      <c r="L17" s="62"/>
      <c r="M17" s="63"/>
      <c r="N17" s="65" t="s">
        <v>83</v>
      </c>
      <c r="O17" s="42" t="s">
        <v>42</v>
      </c>
      <c r="P17" s="62" t="s">
        <v>84</v>
      </c>
      <c r="Q17" s="79" t="s">
        <v>44</v>
      </c>
      <c r="R17" s="79" t="s">
        <v>44</v>
      </c>
      <c r="S17" s="63">
        <v>667</v>
      </c>
      <c r="T17" s="63">
        <v>181</v>
      </c>
      <c r="U17" s="79" t="s">
        <v>45</v>
      </c>
      <c r="V17" s="26"/>
    </row>
    <row r="18" s="4" customFormat="1" ht="90" customHeight="1" spans="1:22">
      <c r="A18" s="40">
        <v>9</v>
      </c>
      <c r="B18" s="41" t="s">
        <v>85</v>
      </c>
      <c r="C18" s="42" t="s">
        <v>74</v>
      </c>
      <c r="D18" s="43" t="s">
        <v>36</v>
      </c>
      <c r="E18" s="42" t="s">
        <v>86</v>
      </c>
      <c r="F18" s="43" t="s">
        <v>81</v>
      </c>
      <c r="G18" s="43" t="s">
        <v>39</v>
      </c>
      <c r="H18" s="26" t="s">
        <v>87</v>
      </c>
      <c r="I18" s="62">
        <f t="shared" si="7"/>
        <v>375</v>
      </c>
      <c r="J18" s="62">
        <v>375</v>
      </c>
      <c r="K18" s="62"/>
      <c r="L18" s="62"/>
      <c r="M18" s="63"/>
      <c r="N18" s="65" t="s">
        <v>88</v>
      </c>
      <c r="O18" s="42" t="s">
        <v>42</v>
      </c>
      <c r="P18" s="62" t="s">
        <v>84</v>
      </c>
      <c r="Q18" s="79" t="s">
        <v>44</v>
      </c>
      <c r="R18" s="79" t="s">
        <v>44</v>
      </c>
      <c r="S18" s="63">
        <v>667</v>
      </c>
      <c r="T18" s="63">
        <v>181</v>
      </c>
      <c r="U18" s="79" t="s">
        <v>45</v>
      </c>
      <c r="V18" s="26"/>
    </row>
    <row r="19" s="4" customFormat="1" ht="48" customHeight="1" spans="1:22">
      <c r="A19" s="40">
        <v>10</v>
      </c>
      <c r="B19" s="41" t="s">
        <v>89</v>
      </c>
      <c r="C19" s="42" t="s">
        <v>74</v>
      </c>
      <c r="D19" s="43" t="s">
        <v>36</v>
      </c>
      <c r="E19" s="42" t="s">
        <v>90</v>
      </c>
      <c r="F19" s="43" t="s">
        <v>55</v>
      </c>
      <c r="G19" s="43" t="s">
        <v>39</v>
      </c>
      <c r="H19" s="26" t="s">
        <v>91</v>
      </c>
      <c r="I19" s="62">
        <f t="shared" si="7"/>
        <v>200</v>
      </c>
      <c r="J19" s="62">
        <v>200</v>
      </c>
      <c r="K19" s="62"/>
      <c r="L19" s="62"/>
      <c r="M19" s="63"/>
      <c r="N19" s="65" t="s">
        <v>92</v>
      </c>
      <c r="O19" s="42" t="s">
        <v>42</v>
      </c>
      <c r="P19" s="62" t="s">
        <v>84</v>
      </c>
      <c r="Q19" s="79" t="s">
        <v>44</v>
      </c>
      <c r="R19" s="79" t="s">
        <v>44</v>
      </c>
      <c r="S19" s="63">
        <v>1386</v>
      </c>
      <c r="T19" s="63">
        <v>122</v>
      </c>
      <c r="U19" s="79" t="s">
        <v>45</v>
      </c>
      <c r="V19" s="26"/>
    </row>
    <row r="20" s="4" customFormat="1" ht="136" customHeight="1" spans="1:22">
      <c r="A20" s="40">
        <v>11</v>
      </c>
      <c r="B20" s="41" t="s">
        <v>93</v>
      </c>
      <c r="C20" s="42" t="s">
        <v>74</v>
      </c>
      <c r="D20" s="43" t="s">
        <v>36</v>
      </c>
      <c r="E20" s="42" t="s">
        <v>94</v>
      </c>
      <c r="F20" s="43" t="s">
        <v>65</v>
      </c>
      <c r="G20" s="43" t="s">
        <v>39</v>
      </c>
      <c r="H20" s="45" t="s">
        <v>95</v>
      </c>
      <c r="I20" s="62">
        <f t="shared" si="7"/>
        <v>360</v>
      </c>
      <c r="J20" s="62">
        <v>360</v>
      </c>
      <c r="K20" s="62"/>
      <c r="L20" s="62"/>
      <c r="M20" s="63"/>
      <c r="N20" s="65" t="s">
        <v>96</v>
      </c>
      <c r="O20" s="42" t="s">
        <v>42</v>
      </c>
      <c r="P20" s="66" t="s">
        <v>97</v>
      </c>
      <c r="Q20" s="79" t="s">
        <v>44</v>
      </c>
      <c r="R20" s="79" t="s">
        <v>44</v>
      </c>
      <c r="S20" s="63">
        <v>280</v>
      </c>
      <c r="T20" s="63">
        <v>3</v>
      </c>
      <c r="U20" s="79" t="s">
        <v>45</v>
      </c>
      <c r="V20" s="26"/>
    </row>
    <row r="21" s="4" customFormat="1" ht="66" customHeight="1" spans="1:22">
      <c r="A21" s="40">
        <v>12</v>
      </c>
      <c r="B21" s="41" t="s">
        <v>98</v>
      </c>
      <c r="C21" s="42" t="s">
        <v>74</v>
      </c>
      <c r="D21" s="43" t="s">
        <v>36</v>
      </c>
      <c r="E21" s="42" t="s">
        <v>99</v>
      </c>
      <c r="F21" s="43" t="s">
        <v>100</v>
      </c>
      <c r="G21" s="44" t="s">
        <v>39</v>
      </c>
      <c r="H21" s="45" t="s">
        <v>101</v>
      </c>
      <c r="I21" s="62">
        <f t="shared" si="7"/>
        <v>390</v>
      </c>
      <c r="J21" s="62">
        <v>390</v>
      </c>
      <c r="K21" s="62"/>
      <c r="L21" s="62"/>
      <c r="M21" s="63"/>
      <c r="N21" s="65" t="s">
        <v>102</v>
      </c>
      <c r="O21" s="42" t="s">
        <v>42</v>
      </c>
      <c r="P21" s="66" t="s">
        <v>97</v>
      </c>
      <c r="Q21" s="79" t="s">
        <v>44</v>
      </c>
      <c r="R21" s="79" t="s">
        <v>44</v>
      </c>
      <c r="S21" s="63">
        <v>420</v>
      </c>
      <c r="T21" s="63">
        <v>83</v>
      </c>
      <c r="U21" s="79" t="s">
        <v>45</v>
      </c>
      <c r="V21" s="26"/>
    </row>
    <row r="22" s="4" customFormat="1" ht="48" customHeight="1" spans="1:22">
      <c r="A22" s="40">
        <v>13</v>
      </c>
      <c r="B22" s="41" t="s">
        <v>103</v>
      </c>
      <c r="C22" s="42" t="s">
        <v>74</v>
      </c>
      <c r="D22" s="43" t="s">
        <v>36</v>
      </c>
      <c r="E22" s="42" t="s">
        <v>75</v>
      </c>
      <c r="F22" s="43" t="s">
        <v>38</v>
      </c>
      <c r="G22" s="43" t="s">
        <v>49</v>
      </c>
      <c r="H22" s="26" t="s">
        <v>104</v>
      </c>
      <c r="I22" s="62">
        <f t="shared" si="7"/>
        <v>300</v>
      </c>
      <c r="J22" s="62">
        <v>300</v>
      </c>
      <c r="K22" s="62"/>
      <c r="L22" s="62"/>
      <c r="M22" s="63"/>
      <c r="N22" s="65" t="s">
        <v>105</v>
      </c>
      <c r="O22" s="42" t="s">
        <v>42</v>
      </c>
      <c r="P22" s="62" t="s">
        <v>52</v>
      </c>
      <c r="Q22" s="79" t="s">
        <v>44</v>
      </c>
      <c r="R22" s="79" t="s">
        <v>44</v>
      </c>
      <c r="S22" s="63">
        <v>1808</v>
      </c>
      <c r="T22" s="63">
        <v>634</v>
      </c>
      <c r="U22" s="79" t="s">
        <v>45</v>
      </c>
      <c r="V22" s="26"/>
    </row>
    <row r="23" s="4" customFormat="1" ht="62" customHeight="1" spans="1:22">
      <c r="A23" s="40">
        <v>14</v>
      </c>
      <c r="B23" s="41" t="s">
        <v>106</v>
      </c>
      <c r="C23" s="42" t="s">
        <v>74</v>
      </c>
      <c r="D23" s="43" t="s">
        <v>36</v>
      </c>
      <c r="E23" s="42" t="s">
        <v>107</v>
      </c>
      <c r="F23" s="43" t="s">
        <v>108</v>
      </c>
      <c r="G23" s="43" t="s">
        <v>49</v>
      </c>
      <c r="H23" s="26" t="s">
        <v>109</v>
      </c>
      <c r="I23" s="62">
        <f t="shared" si="7"/>
        <v>50</v>
      </c>
      <c r="J23" s="62">
        <v>50</v>
      </c>
      <c r="K23" s="62"/>
      <c r="L23" s="62"/>
      <c r="M23" s="63"/>
      <c r="N23" s="65" t="s">
        <v>110</v>
      </c>
      <c r="O23" s="42" t="s">
        <v>42</v>
      </c>
      <c r="P23" s="62" t="s">
        <v>52</v>
      </c>
      <c r="Q23" s="79" t="s">
        <v>44</v>
      </c>
      <c r="R23" s="79" t="s">
        <v>44</v>
      </c>
      <c r="S23" s="63">
        <v>108</v>
      </c>
      <c r="T23" s="63">
        <v>2</v>
      </c>
      <c r="U23" s="79" t="s">
        <v>45</v>
      </c>
      <c r="V23" s="26"/>
    </row>
    <row r="24" s="4" customFormat="1" ht="62" customHeight="1" spans="1:22">
      <c r="A24" s="40">
        <v>15</v>
      </c>
      <c r="B24" s="41" t="s">
        <v>111</v>
      </c>
      <c r="C24" s="42" t="s">
        <v>74</v>
      </c>
      <c r="D24" s="43" t="s">
        <v>36</v>
      </c>
      <c r="E24" s="42" t="s">
        <v>112</v>
      </c>
      <c r="F24" s="43" t="s">
        <v>100</v>
      </c>
      <c r="G24" s="43" t="s">
        <v>49</v>
      </c>
      <c r="H24" s="26" t="s">
        <v>113</v>
      </c>
      <c r="I24" s="62">
        <f t="shared" si="7"/>
        <v>100</v>
      </c>
      <c r="J24" s="62">
        <v>100</v>
      </c>
      <c r="K24" s="62"/>
      <c r="L24" s="62"/>
      <c r="M24" s="63"/>
      <c r="N24" s="65" t="s">
        <v>114</v>
      </c>
      <c r="O24" s="42" t="s">
        <v>42</v>
      </c>
      <c r="P24" s="62" t="s">
        <v>52</v>
      </c>
      <c r="Q24" s="79" t="s">
        <v>44</v>
      </c>
      <c r="R24" s="79" t="s">
        <v>44</v>
      </c>
      <c r="S24" s="63">
        <v>1114</v>
      </c>
      <c r="T24" s="63">
        <v>301</v>
      </c>
      <c r="U24" s="79" t="s">
        <v>45</v>
      </c>
      <c r="V24" s="26"/>
    </row>
    <row r="25" s="4" customFormat="1" ht="76" customHeight="1" spans="1:22">
      <c r="A25" s="40">
        <v>16</v>
      </c>
      <c r="B25" s="41" t="s">
        <v>115</v>
      </c>
      <c r="C25" s="42" t="s">
        <v>74</v>
      </c>
      <c r="D25" s="43" t="s">
        <v>36</v>
      </c>
      <c r="E25" s="42" t="s">
        <v>116</v>
      </c>
      <c r="F25" s="43" t="s">
        <v>38</v>
      </c>
      <c r="G25" s="43" t="s">
        <v>39</v>
      </c>
      <c r="H25" s="26" t="s">
        <v>117</v>
      </c>
      <c r="I25" s="62">
        <f t="shared" si="7"/>
        <v>354</v>
      </c>
      <c r="J25" s="62">
        <v>354</v>
      </c>
      <c r="K25" s="62"/>
      <c r="L25" s="62"/>
      <c r="M25" s="63"/>
      <c r="N25" s="65" t="s">
        <v>118</v>
      </c>
      <c r="O25" s="42" t="s">
        <v>42</v>
      </c>
      <c r="P25" s="62" t="s">
        <v>52</v>
      </c>
      <c r="Q25" s="79" t="s">
        <v>44</v>
      </c>
      <c r="R25" s="79" t="s">
        <v>44</v>
      </c>
      <c r="S25" s="63">
        <v>2840</v>
      </c>
      <c r="T25" s="63">
        <v>766</v>
      </c>
      <c r="U25" s="79" t="s">
        <v>45</v>
      </c>
      <c r="V25" s="26"/>
    </row>
    <row r="26" s="4" customFormat="1" ht="60" customHeight="1" spans="1:22">
      <c r="A26" s="40">
        <v>17</v>
      </c>
      <c r="B26" s="41" t="s">
        <v>119</v>
      </c>
      <c r="C26" s="42" t="s">
        <v>74</v>
      </c>
      <c r="D26" s="43" t="s">
        <v>36</v>
      </c>
      <c r="E26" s="42" t="s">
        <v>120</v>
      </c>
      <c r="F26" s="43" t="s">
        <v>121</v>
      </c>
      <c r="G26" s="43" t="s">
        <v>49</v>
      </c>
      <c r="H26" s="26" t="s">
        <v>122</v>
      </c>
      <c r="I26" s="62">
        <f t="shared" si="7"/>
        <v>100</v>
      </c>
      <c r="J26" s="62">
        <v>100</v>
      </c>
      <c r="K26" s="62"/>
      <c r="L26" s="62"/>
      <c r="M26" s="63"/>
      <c r="N26" s="65" t="s">
        <v>123</v>
      </c>
      <c r="O26" s="42" t="s">
        <v>42</v>
      </c>
      <c r="P26" s="62" t="s">
        <v>52</v>
      </c>
      <c r="Q26" s="79" t="s">
        <v>44</v>
      </c>
      <c r="R26" s="79" t="s">
        <v>44</v>
      </c>
      <c r="S26" s="63">
        <v>483</v>
      </c>
      <c r="T26" s="63">
        <v>125</v>
      </c>
      <c r="U26" s="79" t="s">
        <v>45</v>
      </c>
      <c r="V26" s="26"/>
    </row>
    <row r="27" s="4" customFormat="1" ht="71" customHeight="1" spans="1:22">
      <c r="A27" s="40">
        <v>18</v>
      </c>
      <c r="B27" s="41" t="s">
        <v>124</v>
      </c>
      <c r="C27" s="42" t="s">
        <v>74</v>
      </c>
      <c r="D27" s="43" t="s">
        <v>36</v>
      </c>
      <c r="E27" s="42" t="s">
        <v>125</v>
      </c>
      <c r="F27" s="43" t="s">
        <v>121</v>
      </c>
      <c r="G27" s="43" t="s">
        <v>49</v>
      </c>
      <c r="H27" s="26" t="s">
        <v>126</v>
      </c>
      <c r="I27" s="62">
        <f t="shared" si="7"/>
        <v>80</v>
      </c>
      <c r="J27" s="62">
        <v>80</v>
      </c>
      <c r="K27" s="62"/>
      <c r="L27" s="62"/>
      <c r="M27" s="63"/>
      <c r="N27" s="65" t="s">
        <v>127</v>
      </c>
      <c r="O27" s="42" t="s">
        <v>42</v>
      </c>
      <c r="P27" s="62" t="s">
        <v>52</v>
      </c>
      <c r="Q27" s="79" t="s">
        <v>44</v>
      </c>
      <c r="R27" s="79" t="s">
        <v>44</v>
      </c>
      <c r="S27" s="63">
        <v>285</v>
      </c>
      <c r="T27" s="63">
        <v>76</v>
      </c>
      <c r="U27" s="79" t="s">
        <v>45</v>
      </c>
      <c r="V27" s="26"/>
    </row>
    <row r="28" s="4" customFormat="1" ht="62" customHeight="1" spans="1:22">
      <c r="A28" s="40">
        <v>19</v>
      </c>
      <c r="B28" s="41" t="s">
        <v>128</v>
      </c>
      <c r="C28" s="42" t="s">
        <v>74</v>
      </c>
      <c r="D28" s="43" t="s">
        <v>36</v>
      </c>
      <c r="E28" s="42" t="s">
        <v>129</v>
      </c>
      <c r="F28" s="43" t="s">
        <v>100</v>
      </c>
      <c r="G28" s="43" t="s">
        <v>39</v>
      </c>
      <c r="H28" s="26" t="s">
        <v>130</v>
      </c>
      <c r="I28" s="62">
        <f t="shared" si="7"/>
        <v>398</v>
      </c>
      <c r="J28" s="62">
        <v>398</v>
      </c>
      <c r="K28" s="62"/>
      <c r="L28" s="62"/>
      <c r="M28" s="63"/>
      <c r="N28" s="65" t="s">
        <v>131</v>
      </c>
      <c r="O28" s="42" t="s">
        <v>42</v>
      </c>
      <c r="P28" s="62" t="s">
        <v>52</v>
      </c>
      <c r="Q28" s="79" t="s">
        <v>44</v>
      </c>
      <c r="R28" s="79" t="s">
        <v>44</v>
      </c>
      <c r="S28" s="63">
        <v>1214</v>
      </c>
      <c r="T28" s="63">
        <v>352</v>
      </c>
      <c r="U28" s="79" t="s">
        <v>45</v>
      </c>
      <c r="V28" s="26"/>
    </row>
    <row r="29" s="3" customFormat="1" ht="26" customHeight="1" spans="1:22">
      <c r="A29" s="37" t="s">
        <v>132</v>
      </c>
      <c r="B29" s="33"/>
      <c r="C29" s="38"/>
      <c r="D29" s="38"/>
      <c r="E29" s="34"/>
      <c r="F29" s="38"/>
      <c r="G29" s="39"/>
      <c r="H29" s="36" t="s">
        <v>133</v>
      </c>
      <c r="I29" s="61">
        <f>SUM(I30:I32)</f>
        <v>1160</v>
      </c>
      <c r="J29" s="61">
        <f>SUM(J30:J32)</f>
        <v>1160</v>
      </c>
      <c r="K29" s="61">
        <f>SUM(K30:K32)</f>
        <v>0</v>
      </c>
      <c r="L29" s="61">
        <f>SUM(L30:L32)</f>
        <v>0</v>
      </c>
      <c r="M29" s="61">
        <f>SUM(M30:M32)</f>
        <v>0</v>
      </c>
      <c r="N29" s="25" t="s">
        <v>26</v>
      </c>
      <c r="O29" s="25" t="s">
        <v>26</v>
      </c>
      <c r="P29" s="25" t="s">
        <v>26</v>
      </c>
      <c r="Q29" s="25" t="s">
        <v>26</v>
      </c>
      <c r="R29" s="77">
        <f>SUM(R30:R32)</f>
        <v>0</v>
      </c>
      <c r="S29" s="77">
        <f>SUM(S30:S32)</f>
        <v>2589</v>
      </c>
      <c r="T29" s="77">
        <f>SUM(T30:T32)</f>
        <v>538</v>
      </c>
      <c r="U29" s="25" t="s">
        <v>26</v>
      </c>
      <c r="V29" s="78"/>
    </row>
    <row r="30" s="4" customFormat="1" ht="61" customHeight="1" spans="1:22">
      <c r="A30" s="40">
        <v>20</v>
      </c>
      <c r="B30" s="41" t="s">
        <v>134</v>
      </c>
      <c r="C30" s="42" t="s">
        <v>135</v>
      </c>
      <c r="D30" s="43" t="s">
        <v>36</v>
      </c>
      <c r="E30" s="42" t="s">
        <v>107</v>
      </c>
      <c r="F30" s="43" t="s">
        <v>108</v>
      </c>
      <c r="G30" s="43" t="s">
        <v>136</v>
      </c>
      <c r="H30" s="26" t="s">
        <v>137</v>
      </c>
      <c r="I30" s="62">
        <f>SUM(J30:M30)</f>
        <v>396</v>
      </c>
      <c r="J30" s="62">
        <v>396</v>
      </c>
      <c r="K30" s="62"/>
      <c r="L30" s="62"/>
      <c r="M30" s="63"/>
      <c r="N30" s="64" t="s">
        <v>138</v>
      </c>
      <c r="O30" s="42" t="s">
        <v>42</v>
      </c>
      <c r="P30" s="62" t="s">
        <v>52</v>
      </c>
      <c r="Q30" s="79" t="s">
        <v>44</v>
      </c>
      <c r="R30" s="79" t="s">
        <v>44</v>
      </c>
      <c r="S30" s="63">
        <v>582</v>
      </c>
      <c r="T30" s="63">
        <v>77</v>
      </c>
      <c r="U30" s="79" t="s">
        <v>45</v>
      </c>
      <c r="V30" s="80"/>
    </row>
    <row r="31" s="4" customFormat="1" ht="44" customHeight="1" spans="1:22">
      <c r="A31" s="40">
        <v>21</v>
      </c>
      <c r="B31" s="41" t="s">
        <v>139</v>
      </c>
      <c r="C31" s="42" t="s">
        <v>135</v>
      </c>
      <c r="D31" s="43" t="s">
        <v>36</v>
      </c>
      <c r="E31" s="42" t="s">
        <v>140</v>
      </c>
      <c r="F31" s="43" t="s">
        <v>108</v>
      </c>
      <c r="G31" s="43" t="s">
        <v>136</v>
      </c>
      <c r="H31" s="26" t="s">
        <v>141</v>
      </c>
      <c r="I31" s="62">
        <v>384</v>
      </c>
      <c r="J31" s="62">
        <v>384</v>
      </c>
      <c r="K31" s="62"/>
      <c r="L31" s="62"/>
      <c r="M31" s="63"/>
      <c r="N31" s="64" t="s">
        <v>142</v>
      </c>
      <c r="O31" s="42" t="s">
        <v>42</v>
      </c>
      <c r="P31" s="62" t="s">
        <v>52</v>
      </c>
      <c r="Q31" s="79" t="s">
        <v>44</v>
      </c>
      <c r="R31" s="79" t="s">
        <v>44</v>
      </c>
      <c r="S31" s="63">
        <v>582</v>
      </c>
      <c r="T31" s="63">
        <v>77</v>
      </c>
      <c r="U31" s="79" t="s">
        <v>45</v>
      </c>
      <c r="V31" s="80"/>
    </row>
    <row r="32" s="4" customFormat="1" ht="48" customHeight="1" spans="1:22">
      <c r="A32" s="40">
        <v>22</v>
      </c>
      <c r="B32" s="41" t="s">
        <v>143</v>
      </c>
      <c r="C32" s="42" t="s">
        <v>135</v>
      </c>
      <c r="D32" s="43" t="s">
        <v>36</v>
      </c>
      <c r="E32" s="42" t="s">
        <v>144</v>
      </c>
      <c r="F32" s="43" t="s">
        <v>55</v>
      </c>
      <c r="G32" s="43" t="s">
        <v>136</v>
      </c>
      <c r="H32" s="26" t="s">
        <v>145</v>
      </c>
      <c r="I32" s="62">
        <f>SUM(J32:M32)</f>
        <v>380</v>
      </c>
      <c r="J32" s="62">
        <v>380</v>
      </c>
      <c r="K32" s="62"/>
      <c r="L32" s="62"/>
      <c r="M32" s="63"/>
      <c r="N32" s="64" t="s">
        <v>146</v>
      </c>
      <c r="O32" s="42" t="s">
        <v>42</v>
      </c>
      <c r="P32" s="62" t="s">
        <v>52</v>
      </c>
      <c r="Q32" s="79" t="s">
        <v>44</v>
      </c>
      <c r="R32" s="79" t="s">
        <v>44</v>
      </c>
      <c r="S32" s="63">
        <v>1425</v>
      </c>
      <c r="T32" s="63">
        <v>384</v>
      </c>
      <c r="U32" s="79" t="s">
        <v>45</v>
      </c>
      <c r="V32" s="80"/>
    </row>
    <row r="33" s="3" customFormat="1" ht="29" customHeight="1" spans="1:22">
      <c r="A33" s="32" t="s">
        <v>147</v>
      </c>
      <c r="B33" s="33"/>
      <c r="C33" s="33"/>
      <c r="D33" s="34"/>
      <c r="E33" s="34"/>
      <c r="F33" s="34"/>
      <c r="G33" s="35"/>
      <c r="H33" s="36" t="s">
        <v>148</v>
      </c>
      <c r="I33" s="61">
        <f>SUM(I34,I37,I55)</f>
        <v>6828</v>
      </c>
      <c r="J33" s="61">
        <f t="shared" ref="I33:M33" si="8">SUM(J34,J37,J55)</f>
        <v>3128</v>
      </c>
      <c r="K33" s="61">
        <f t="shared" si="8"/>
        <v>3700</v>
      </c>
      <c r="L33" s="61">
        <f t="shared" si="8"/>
        <v>0</v>
      </c>
      <c r="M33" s="61">
        <f t="shared" si="8"/>
        <v>0</v>
      </c>
      <c r="N33" s="25" t="s">
        <v>26</v>
      </c>
      <c r="O33" s="25" t="s">
        <v>26</v>
      </c>
      <c r="P33" s="25" t="s">
        <v>26</v>
      </c>
      <c r="Q33" s="25" t="s">
        <v>26</v>
      </c>
      <c r="R33" s="25" t="s">
        <v>26</v>
      </c>
      <c r="S33" s="77">
        <f t="shared" ref="R33:T33" si="9">SUM(S34,S37,S55)</f>
        <v>54778</v>
      </c>
      <c r="T33" s="77">
        <f t="shared" si="9"/>
        <v>13450</v>
      </c>
      <c r="U33" s="25" t="s">
        <v>26</v>
      </c>
      <c r="V33" s="78"/>
    </row>
    <row r="34" s="3" customFormat="1" ht="24" customHeight="1" spans="1:22">
      <c r="A34" s="37" t="s">
        <v>149</v>
      </c>
      <c r="B34" s="33"/>
      <c r="C34" s="38"/>
      <c r="D34" s="38"/>
      <c r="E34" s="34"/>
      <c r="F34" s="38"/>
      <c r="G34" s="39"/>
      <c r="H34" s="36" t="s">
        <v>150</v>
      </c>
      <c r="I34" s="61">
        <f>SUM(I35:I36)</f>
        <v>220</v>
      </c>
      <c r="J34" s="61">
        <f>SUM(J35:J36)</f>
        <v>220</v>
      </c>
      <c r="K34" s="61">
        <f>SUM(K35:K36)</f>
        <v>0</v>
      </c>
      <c r="L34" s="61">
        <f>SUM(L35:L36)</f>
        <v>0</v>
      </c>
      <c r="M34" s="61">
        <f>SUM(M35:M36)</f>
        <v>0</v>
      </c>
      <c r="N34" s="25" t="s">
        <v>26</v>
      </c>
      <c r="O34" s="25" t="s">
        <v>26</v>
      </c>
      <c r="P34" s="25" t="s">
        <v>26</v>
      </c>
      <c r="Q34" s="25" t="s">
        <v>26</v>
      </c>
      <c r="R34" s="25" t="s">
        <v>26</v>
      </c>
      <c r="S34" s="77">
        <f>SUM(S35:S36)</f>
        <v>5461</v>
      </c>
      <c r="T34" s="77">
        <f>SUM(T35:T36)</f>
        <v>1794</v>
      </c>
      <c r="U34" s="25" t="s">
        <v>26</v>
      </c>
      <c r="V34" s="78"/>
    </row>
    <row r="35" s="5" customFormat="1" ht="88" customHeight="1" spans="1:22">
      <c r="A35" s="40">
        <v>23</v>
      </c>
      <c r="B35" s="41" t="s">
        <v>151</v>
      </c>
      <c r="C35" s="42" t="s">
        <v>152</v>
      </c>
      <c r="D35" s="43" t="s">
        <v>36</v>
      </c>
      <c r="E35" s="44" t="s">
        <v>153</v>
      </c>
      <c r="F35" s="44" t="s">
        <v>108</v>
      </c>
      <c r="G35" s="44" t="s">
        <v>49</v>
      </c>
      <c r="H35" s="26" t="s">
        <v>154</v>
      </c>
      <c r="I35" s="62">
        <f>SUBTOTAL(9,J35:M35)</f>
        <v>100</v>
      </c>
      <c r="J35" s="62">
        <v>100</v>
      </c>
      <c r="K35" s="62"/>
      <c r="L35" s="62"/>
      <c r="M35" s="63"/>
      <c r="N35" s="67" t="s">
        <v>155</v>
      </c>
      <c r="O35" s="42" t="s">
        <v>42</v>
      </c>
      <c r="P35" s="62" t="s">
        <v>52</v>
      </c>
      <c r="Q35" s="82" t="s">
        <v>44</v>
      </c>
      <c r="R35" s="82" t="s">
        <v>44</v>
      </c>
      <c r="S35" s="63">
        <v>1815</v>
      </c>
      <c r="T35" s="63">
        <v>669</v>
      </c>
      <c r="U35" s="79" t="s">
        <v>45</v>
      </c>
      <c r="V35" s="26"/>
    </row>
    <row r="36" s="5" customFormat="1" ht="60" customHeight="1" spans="1:22">
      <c r="A36" s="40">
        <v>24</v>
      </c>
      <c r="B36" s="41" t="s">
        <v>156</v>
      </c>
      <c r="C36" s="42" t="s">
        <v>152</v>
      </c>
      <c r="D36" s="43" t="s">
        <v>36</v>
      </c>
      <c r="E36" s="42" t="s">
        <v>157</v>
      </c>
      <c r="F36" s="43" t="s">
        <v>158</v>
      </c>
      <c r="G36" s="43" t="s">
        <v>39</v>
      </c>
      <c r="H36" s="26" t="s">
        <v>159</v>
      </c>
      <c r="I36" s="62">
        <f>SUM(J36:M36)</f>
        <v>120</v>
      </c>
      <c r="J36" s="62">
        <v>120</v>
      </c>
      <c r="K36" s="62"/>
      <c r="L36" s="62"/>
      <c r="M36" s="63"/>
      <c r="N36" s="65" t="s">
        <v>160</v>
      </c>
      <c r="O36" s="42" t="s">
        <v>42</v>
      </c>
      <c r="P36" s="66" t="s">
        <v>52</v>
      </c>
      <c r="Q36" s="82" t="s">
        <v>44</v>
      </c>
      <c r="R36" s="82" t="s">
        <v>44</v>
      </c>
      <c r="S36" s="63">
        <v>3646</v>
      </c>
      <c r="T36" s="63">
        <v>1125</v>
      </c>
      <c r="U36" s="79" t="s">
        <v>45</v>
      </c>
      <c r="V36" s="26"/>
    </row>
    <row r="37" s="3" customFormat="1" ht="27" customHeight="1" spans="1:22">
      <c r="A37" s="37" t="s">
        <v>161</v>
      </c>
      <c r="B37" s="33"/>
      <c r="C37" s="38"/>
      <c r="D37" s="38"/>
      <c r="E37" s="34"/>
      <c r="F37" s="38"/>
      <c r="G37" s="39"/>
      <c r="H37" s="36" t="s">
        <v>162</v>
      </c>
      <c r="I37" s="61">
        <f>SUM(I38:I54)</f>
        <v>4113</v>
      </c>
      <c r="J37" s="61">
        <f>SUM(J38:J54)</f>
        <v>2113</v>
      </c>
      <c r="K37" s="61">
        <f>SUM(K38:K54)</f>
        <v>2000</v>
      </c>
      <c r="L37" s="61">
        <f>SUM(L38:L54)</f>
        <v>0</v>
      </c>
      <c r="M37" s="61">
        <f>SUM(M38:M54)</f>
        <v>0</v>
      </c>
      <c r="N37" s="25" t="s">
        <v>26</v>
      </c>
      <c r="O37" s="25" t="s">
        <v>26</v>
      </c>
      <c r="P37" s="25" t="s">
        <v>26</v>
      </c>
      <c r="Q37" s="25" t="s">
        <v>26</v>
      </c>
      <c r="R37" s="77">
        <f>SUM(R38:R54)</f>
        <v>0</v>
      </c>
      <c r="S37" s="77">
        <f>SUM(S38:S54)</f>
        <v>28775</v>
      </c>
      <c r="T37" s="77">
        <f>SUM(T38:T54)</f>
        <v>6112</v>
      </c>
      <c r="U37" s="25" t="s">
        <v>26</v>
      </c>
      <c r="V37" s="78"/>
    </row>
    <row r="38" s="5" customFormat="1" ht="45" customHeight="1" spans="1:22">
      <c r="A38" s="40">
        <v>25</v>
      </c>
      <c r="B38" s="46" t="s">
        <v>163</v>
      </c>
      <c r="C38" s="42" t="s">
        <v>164</v>
      </c>
      <c r="D38" s="44" t="s">
        <v>36</v>
      </c>
      <c r="E38" s="44" t="s">
        <v>165</v>
      </c>
      <c r="F38" s="44" t="s">
        <v>55</v>
      </c>
      <c r="G38" s="44" t="s">
        <v>39</v>
      </c>
      <c r="H38" s="47" t="s">
        <v>166</v>
      </c>
      <c r="I38" s="62">
        <f t="shared" ref="I38:I46" si="10">SUM(J38:M38)</f>
        <v>165</v>
      </c>
      <c r="J38" s="62">
        <v>165</v>
      </c>
      <c r="K38" s="62"/>
      <c r="L38" s="62"/>
      <c r="M38" s="63"/>
      <c r="N38" s="64" t="s">
        <v>167</v>
      </c>
      <c r="O38" s="42" t="s">
        <v>42</v>
      </c>
      <c r="P38" s="42" t="s">
        <v>52</v>
      </c>
      <c r="Q38" s="82" t="s">
        <v>44</v>
      </c>
      <c r="R38" s="82" t="s">
        <v>44</v>
      </c>
      <c r="S38" s="63">
        <v>386</v>
      </c>
      <c r="T38" s="63">
        <v>104</v>
      </c>
      <c r="U38" s="79" t="s">
        <v>45</v>
      </c>
      <c r="V38" s="80"/>
    </row>
    <row r="39" s="5" customFormat="1" ht="42" customHeight="1" spans="1:22">
      <c r="A39" s="40">
        <v>26</v>
      </c>
      <c r="B39" s="46" t="s">
        <v>168</v>
      </c>
      <c r="C39" s="42" t="s">
        <v>164</v>
      </c>
      <c r="D39" s="44" t="s">
        <v>36</v>
      </c>
      <c r="E39" s="44" t="s">
        <v>169</v>
      </c>
      <c r="F39" s="44" t="s">
        <v>158</v>
      </c>
      <c r="G39" s="44" t="s">
        <v>39</v>
      </c>
      <c r="H39" s="47" t="s">
        <v>170</v>
      </c>
      <c r="I39" s="62">
        <f t="shared" si="10"/>
        <v>110</v>
      </c>
      <c r="J39" s="62">
        <v>110</v>
      </c>
      <c r="K39" s="62"/>
      <c r="L39" s="62"/>
      <c r="M39" s="63"/>
      <c r="N39" s="64" t="s">
        <v>171</v>
      </c>
      <c r="O39" s="42" t="s">
        <v>42</v>
      </c>
      <c r="P39" s="42" t="s">
        <v>52</v>
      </c>
      <c r="Q39" s="82" t="s">
        <v>44</v>
      </c>
      <c r="R39" s="82" t="s">
        <v>44</v>
      </c>
      <c r="S39" s="63">
        <v>298</v>
      </c>
      <c r="T39" s="63">
        <v>86</v>
      </c>
      <c r="U39" s="79" t="s">
        <v>45</v>
      </c>
      <c r="V39" s="80"/>
    </row>
    <row r="40" s="5" customFormat="1" ht="46" customHeight="1" spans="1:22">
      <c r="A40" s="40">
        <v>27</v>
      </c>
      <c r="B40" s="46" t="s">
        <v>172</v>
      </c>
      <c r="C40" s="42" t="s">
        <v>164</v>
      </c>
      <c r="D40" s="44" t="s">
        <v>36</v>
      </c>
      <c r="E40" s="44" t="s">
        <v>173</v>
      </c>
      <c r="F40" s="44" t="s">
        <v>108</v>
      </c>
      <c r="G40" s="44" t="s">
        <v>39</v>
      </c>
      <c r="H40" s="47" t="s">
        <v>170</v>
      </c>
      <c r="I40" s="62">
        <f t="shared" si="10"/>
        <v>110</v>
      </c>
      <c r="J40" s="62">
        <v>110</v>
      </c>
      <c r="K40" s="62"/>
      <c r="L40" s="62"/>
      <c r="M40" s="63"/>
      <c r="N40" s="64" t="s">
        <v>171</v>
      </c>
      <c r="O40" s="42" t="s">
        <v>42</v>
      </c>
      <c r="P40" s="42" t="s">
        <v>52</v>
      </c>
      <c r="Q40" s="82" t="s">
        <v>44</v>
      </c>
      <c r="R40" s="82" t="s">
        <v>44</v>
      </c>
      <c r="S40" s="63">
        <v>324</v>
      </c>
      <c r="T40" s="63">
        <v>102</v>
      </c>
      <c r="U40" s="79" t="s">
        <v>45</v>
      </c>
      <c r="V40" s="80"/>
    </row>
    <row r="41" s="5" customFormat="1" ht="54" customHeight="1" spans="1:22">
      <c r="A41" s="40">
        <v>28</v>
      </c>
      <c r="B41" s="46" t="s">
        <v>174</v>
      </c>
      <c r="C41" s="42" t="s">
        <v>164</v>
      </c>
      <c r="D41" s="44" t="s">
        <v>36</v>
      </c>
      <c r="E41" s="44" t="s">
        <v>175</v>
      </c>
      <c r="F41" s="44" t="s">
        <v>38</v>
      </c>
      <c r="G41" s="44" t="s">
        <v>39</v>
      </c>
      <c r="H41" s="47" t="s">
        <v>176</v>
      </c>
      <c r="I41" s="62">
        <f t="shared" si="10"/>
        <v>55</v>
      </c>
      <c r="J41" s="62">
        <v>55</v>
      </c>
      <c r="K41" s="62"/>
      <c r="L41" s="62"/>
      <c r="M41" s="63"/>
      <c r="N41" s="64" t="s">
        <v>177</v>
      </c>
      <c r="O41" s="42" t="s">
        <v>42</v>
      </c>
      <c r="P41" s="42" t="s">
        <v>52</v>
      </c>
      <c r="Q41" s="82" t="s">
        <v>44</v>
      </c>
      <c r="R41" s="82" t="s">
        <v>44</v>
      </c>
      <c r="S41" s="63">
        <v>128</v>
      </c>
      <c r="T41" s="63">
        <v>42</v>
      </c>
      <c r="U41" s="79" t="s">
        <v>45</v>
      </c>
      <c r="V41" s="80"/>
    </row>
    <row r="42" s="5" customFormat="1" ht="54" customHeight="1" spans="1:22">
      <c r="A42" s="40">
        <v>29</v>
      </c>
      <c r="B42" s="46" t="s">
        <v>178</v>
      </c>
      <c r="C42" s="42" t="s">
        <v>164</v>
      </c>
      <c r="D42" s="44" t="s">
        <v>36</v>
      </c>
      <c r="E42" s="44" t="s">
        <v>179</v>
      </c>
      <c r="F42" s="44" t="s">
        <v>48</v>
      </c>
      <c r="G42" s="44" t="s">
        <v>39</v>
      </c>
      <c r="H42" s="47" t="s">
        <v>170</v>
      </c>
      <c r="I42" s="62">
        <f t="shared" si="10"/>
        <v>110</v>
      </c>
      <c r="J42" s="62">
        <v>110</v>
      </c>
      <c r="K42" s="62"/>
      <c r="L42" s="62"/>
      <c r="M42" s="63"/>
      <c r="N42" s="64" t="s">
        <v>171</v>
      </c>
      <c r="O42" s="42" t="s">
        <v>42</v>
      </c>
      <c r="P42" s="42" t="s">
        <v>52</v>
      </c>
      <c r="Q42" s="82" t="s">
        <v>44</v>
      </c>
      <c r="R42" s="82" t="s">
        <v>44</v>
      </c>
      <c r="S42" s="63">
        <v>173</v>
      </c>
      <c r="T42" s="63">
        <v>43</v>
      </c>
      <c r="U42" s="79" t="s">
        <v>45</v>
      </c>
      <c r="V42" s="80"/>
    </row>
    <row r="43" s="5" customFormat="1" ht="54" customHeight="1" spans="1:22">
      <c r="A43" s="40">
        <v>30</v>
      </c>
      <c r="B43" s="46" t="s">
        <v>180</v>
      </c>
      <c r="C43" s="42" t="s">
        <v>164</v>
      </c>
      <c r="D43" s="44" t="s">
        <v>36</v>
      </c>
      <c r="E43" s="44" t="s">
        <v>181</v>
      </c>
      <c r="F43" s="44" t="s">
        <v>121</v>
      </c>
      <c r="G43" s="44" t="s">
        <v>39</v>
      </c>
      <c r="H43" s="47" t="s">
        <v>166</v>
      </c>
      <c r="I43" s="62">
        <f t="shared" si="10"/>
        <v>165</v>
      </c>
      <c r="J43" s="62">
        <v>165</v>
      </c>
      <c r="K43" s="62"/>
      <c r="L43" s="62"/>
      <c r="M43" s="63"/>
      <c r="N43" s="64" t="s">
        <v>167</v>
      </c>
      <c r="O43" s="42" t="s">
        <v>42</v>
      </c>
      <c r="P43" s="42" t="s">
        <v>52</v>
      </c>
      <c r="Q43" s="82" t="s">
        <v>44</v>
      </c>
      <c r="R43" s="82" t="s">
        <v>44</v>
      </c>
      <c r="S43" s="63">
        <v>401</v>
      </c>
      <c r="T43" s="63">
        <v>154</v>
      </c>
      <c r="U43" s="79" t="s">
        <v>45</v>
      </c>
      <c r="V43" s="80"/>
    </row>
    <row r="44" s="5" customFormat="1" ht="54" customHeight="1" spans="1:22">
      <c r="A44" s="40">
        <v>31</v>
      </c>
      <c r="B44" s="46" t="s">
        <v>182</v>
      </c>
      <c r="C44" s="42" t="s">
        <v>164</v>
      </c>
      <c r="D44" s="44" t="s">
        <v>36</v>
      </c>
      <c r="E44" s="44" t="s">
        <v>183</v>
      </c>
      <c r="F44" s="44" t="s">
        <v>65</v>
      </c>
      <c r="G44" s="44" t="s">
        <v>39</v>
      </c>
      <c r="H44" s="47" t="s">
        <v>184</v>
      </c>
      <c r="I44" s="62">
        <f t="shared" si="10"/>
        <v>88</v>
      </c>
      <c r="J44" s="62">
        <v>88</v>
      </c>
      <c r="K44" s="62"/>
      <c r="L44" s="62"/>
      <c r="M44" s="63"/>
      <c r="N44" s="64" t="s">
        <v>185</v>
      </c>
      <c r="O44" s="42" t="s">
        <v>42</v>
      </c>
      <c r="P44" s="42" t="s">
        <v>52</v>
      </c>
      <c r="Q44" s="82" t="s">
        <v>44</v>
      </c>
      <c r="R44" s="82" t="s">
        <v>44</v>
      </c>
      <c r="S44" s="63">
        <v>214</v>
      </c>
      <c r="T44" s="63">
        <v>75</v>
      </c>
      <c r="U44" s="79" t="s">
        <v>45</v>
      </c>
      <c r="V44" s="80"/>
    </row>
    <row r="45" s="5" customFormat="1" ht="132" customHeight="1" spans="1:22">
      <c r="A45" s="40">
        <v>32</v>
      </c>
      <c r="B45" s="46" t="s">
        <v>186</v>
      </c>
      <c r="C45" s="42" t="s">
        <v>164</v>
      </c>
      <c r="D45" s="44" t="s">
        <v>36</v>
      </c>
      <c r="E45" s="44" t="s">
        <v>187</v>
      </c>
      <c r="F45" s="44" t="s">
        <v>48</v>
      </c>
      <c r="G45" s="44" t="s">
        <v>188</v>
      </c>
      <c r="H45" s="47" t="s">
        <v>189</v>
      </c>
      <c r="I45" s="62">
        <f t="shared" si="10"/>
        <v>1000</v>
      </c>
      <c r="J45" s="62"/>
      <c r="K45" s="62">
        <v>1000</v>
      </c>
      <c r="L45" s="62"/>
      <c r="M45" s="63"/>
      <c r="N45" s="64" t="s">
        <v>190</v>
      </c>
      <c r="O45" s="42" t="s">
        <v>42</v>
      </c>
      <c r="P45" s="42" t="s">
        <v>191</v>
      </c>
      <c r="Q45" s="82" t="s">
        <v>44</v>
      </c>
      <c r="R45" s="82" t="s">
        <v>44</v>
      </c>
      <c r="S45" s="63">
        <v>3650</v>
      </c>
      <c r="T45" s="63">
        <v>420</v>
      </c>
      <c r="U45" s="79" t="s">
        <v>45</v>
      </c>
      <c r="V45" s="80"/>
    </row>
    <row r="46" s="5" customFormat="1" ht="93" customHeight="1" spans="1:22">
      <c r="A46" s="40">
        <v>33</v>
      </c>
      <c r="B46" s="41" t="s">
        <v>192</v>
      </c>
      <c r="C46" s="42" t="s">
        <v>164</v>
      </c>
      <c r="D46" s="43" t="s">
        <v>36</v>
      </c>
      <c r="E46" s="42" t="s">
        <v>47</v>
      </c>
      <c r="F46" s="43" t="s">
        <v>48</v>
      </c>
      <c r="G46" s="44" t="s">
        <v>39</v>
      </c>
      <c r="H46" s="26" t="s">
        <v>193</v>
      </c>
      <c r="I46" s="62">
        <f t="shared" si="10"/>
        <v>390</v>
      </c>
      <c r="J46" s="62">
        <v>390</v>
      </c>
      <c r="K46" s="62"/>
      <c r="L46" s="62"/>
      <c r="M46" s="63"/>
      <c r="N46" s="64" t="s">
        <v>194</v>
      </c>
      <c r="O46" s="42" t="s">
        <v>42</v>
      </c>
      <c r="P46" s="62" t="s">
        <v>52</v>
      </c>
      <c r="Q46" s="42" t="s">
        <v>44</v>
      </c>
      <c r="R46" s="63" t="s">
        <v>44</v>
      </c>
      <c r="S46" s="63">
        <v>2545</v>
      </c>
      <c r="T46" s="63">
        <v>642</v>
      </c>
      <c r="U46" s="79" t="s">
        <v>45</v>
      </c>
      <c r="V46" s="80"/>
    </row>
    <row r="47" s="5" customFormat="1" ht="95" customHeight="1" spans="1:22">
      <c r="A47" s="40">
        <v>34</v>
      </c>
      <c r="B47" s="41" t="s">
        <v>195</v>
      </c>
      <c r="C47" s="42" t="s">
        <v>164</v>
      </c>
      <c r="D47" s="43" t="s">
        <v>36</v>
      </c>
      <c r="E47" s="42" t="s">
        <v>196</v>
      </c>
      <c r="F47" s="43" t="s">
        <v>65</v>
      </c>
      <c r="G47" s="44" t="s">
        <v>39</v>
      </c>
      <c r="H47" s="26" t="s">
        <v>197</v>
      </c>
      <c r="I47" s="62">
        <f t="shared" ref="I47:I52" si="11">SUM(J47:M47)</f>
        <v>100</v>
      </c>
      <c r="J47" s="62">
        <v>100</v>
      </c>
      <c r="K47" s="62"/>
      <c r="L47" s="62"/>
      <c r="M47" s="63"/>
      <c r="N47" s="65" t="s">
        <v>198</v>
      </c>
      <c r="O47" s="42" t="s">
        <v>42</v>
      </c>
      <c r="P47" s="66" t="s">
        <v>78</v>
      </c>
      <c r="Q47" s="42" t="s">
        <v>44</v>
      </c>
      <c r="R47" s="63" t="s">
        <v>44</v>
      </c>
      <c r="S47" s="63">
        <v>482</v>
      </c>
      <c r="T47" s="63">
        <v>96</v>
      </c>
      <c r="U47" s="79" t="s">
        <v>45</v>
      </c>
      <c r="V47" s="80"/>
    </row>
    <row r="48" s="5" customFormat="1" ht="42" customHeight="1" spans="1:22">
      <c r="A48" s="40">
        <v>35</v>
      </c>
      <c r="B48" s="41" t="s">
        <v>199</v>
      </c>
      <c r="C48" s="42" t="s">
        <v>164</v>
      </c>
      <c r="D48" s="43" t="s">
        <v>36</v>
      </c>
      <c r="E48" s="42" t="s">
        <v>200</v>
      </c>
      <c r="F48" s="43" t="s">
        <v>65</v>
      </c>
      <c r="G48" s="44" t="s">
        <v>39</v>
      </c>
      <c r="H48" s="26" t="s">
        <v>201</v>
      </c>
      <c r="I48" s="62">
        <f t="shared" si="11"/>
        <v>50</v>
      </c>
      <c r="J48" s="62">
        <v>50</v>
      </c>
      <c r="K48" s="62"/>
      <c r="L48" s="62"/>
      <c r="M48" s="63"/>
      <c r="N48" s="65" t="s">
        <v>202</v>
      </c>
      <c r="O48" s="42" t="s">
        <v>42</v>
      </c>
      <c r="P48" s="66" t="s">
        <v>78</v>
      </c>
      <c r="Q48" s="42" t="s">
        <v>44</v>
      </c>
      <c r="R48" s="63" t="s">
        <v>44</v>
      </c>
      <c r="S48" s="63">
        <v>816</v>
      </c>
      <c r="T48" s="63">
        <v>221</v>
      </c>
      <c r="U48" s="79" t="s">
        <v>45</v>
      </c>
      <c r="V48" s="80"/>
    </row>
    <row r="49" s="5" customFormat="1" ht="150" customHeight="1" spans="1:22">
      <c r="A49" s="40">
        <v>36</v>
      </c>
      <c r="B49" s="41" t="s">
        <v>203</v>
      </c>
      <c r="C49" s="42" t="s">
        <v>164</v>
      </c>
      <c r="D49" s="43" t="s">
        <v>36</v>
      </c>
      <c r="E49" s="42" t="s">
        <v>204</v>
      </c>
      <c r="F49" s="43" t="s">
        <v>100</v>
      </c>
      <c r="G49" s="48" t="s">
        <v>188</v>
      </c>
      <c r="H49" s="41" t="s">
        <v>205</v>
      </c>
      <c r="I49" s="62">
        <f t="shared" si="11"/>
        <v>1000</v>
      </c>
      <c r="J49" s="62"/>
      <c r="K49" s="62">
        <v>1000</v>
      </c>
      <c r="L49" s="62"/>
      <c r="M49" s="63"/>
      <c r="N49" s="65" t="s">
        <v>206</v>
      </c>
      <c r="O49" s="42" t="s">
        <v>42</v>
      </c>
      <c r="P49" s="62" t="s">
        <v>52</v>
      </c>
      <c r="Q49" s="42" t="s">
        <v>44</v>
      </c>
      <c r="R49" s="63" t="s">
        <v>44</v>
      </c>
      <c r="S49" s="63">
        <v>13650</v>
      </c>
      <c r="T49" s="63">
        <v>2420</v>
      </c>
      <c r="U49" s="79" t="s">
        <v>45</v>
      </c>
      <c r="V49" s="80"/>
    </row>
    <row r="50" s="5" customFormat="1" ht="120" customHeight="1" spans="1:22">
      <c r="A50" s="40">
        <v>37</v>
      </c>
      <c r="B50" s="41" t="s">
        <v>207</v>
      </c>
      <c r="C50" s="42" t="s">
        <v>164</v>
      </c>
      <c r="D50" s="43" t="s">
        <v>36</v>
      </c>
      <c r="E50" s="42" t="s">
        <v>208</v>
      </c>
      <c r="F50" s="43" t="s">
        <v>48</v>
      </c>
      <c r="G50" s="48" t="s">
        <v>49</v>
      </c>
      <c r="H50" s="41" t="s">
        <v>209</v>
      </c>
      <c r="I50" s="62">
        <f t="shared" si="11"/>
        <v>200</v>
      </c>
      <c r="J50" s="62">
        <v>200</v>
      </c>
      <c r="K50" s="62"/>
      <c r="L50" s="62"/>
      <c r="M50" s="63"/>
      <c r="N50" s="65" t="s">
        <v>210</v>
      </c>
      <c r="O50" s="42" t="s">
        <v>42</v>
      </c>
      <c r="P50" s="62" t="s">
        <v>52</v>
      </c>
      <c r="Q50" s="42" t="s">
        <v>44</v>
      </c>
      <c r="R50" s="63" t="s">
        <v>44</v>
      </c>
      <c r="S50" s="63">
        <v>428</v>
      </c>
      <c r="T50" s="63">
        <v>115</v>
      </c>
      <c r="U50" s="79" t="s">
        <v>45</v>
      </c>
      <c r="V50" s="80"/>
    </row>
    <row r="51" s="5" customFormat="1" ht="63" customHeight="1" spans="1:22">
      <c r="A51" s="40">
        <v>38</v>
      </c>
      <c r="B51" s="41" t="s">
        <v>211</v>
      </c>
      <c r="C51" s="42" t="s">
        <v>164</v>
      </c>
      <c r="D51" s="43" t="s">
        <v>36</v>
      </c>
      <c r="E51" s="42" t="s">
        <v>212</v>
      </c>
      <c r="F51" s="43" t="s">
        <v>38</v>
      </c>
      <c r="G51" s="48" t="s">
        <v>49</v>
      </c>
      <c r="H51" s="41" t="s">
        <v>213</v>
      </c>
      <c r="I51" s="62">
        <f t="shared" si="11"/>
        <v>50</v>
      </c>
      <c r="J51" s="62">
        <v>50</v>
      </c>
      <c r="K51" s="62"/>
      <c r="L51" s="62"/>
      <c r="M51" s="63"/>
      <c r="N51" s="65" t="s">
        <v>214</v>
      </c>
      <c r="O51" s="42" t="s">
        <v>42</v>
      </c>
      <c r="P51" s="62" t="s">
        <v>52</v>
      </c>
      <c r="Q51" s="42" t="s">
        <v>44</v>
      </c>
      <c r="R51" s="63" t="s">
        <v>44</v>
      </c>
      <c r="S51" s="63">
        <v>2260</v>
      </c>
      <c r="T51" s="63">
        <v>610</v>
      </c>
      <c r="U51" s="79" t="s">
        <v>45</v>
      </c>
      <c r="V51" s="80"/>
    </row>
    <row r="52" s="5" customFormat="1" ht="63" customHeight="1" spans="1:22">
      <c r="A52" s="40">
        <v>39</v>
      </c>
      <c r="B52" s="46" t="s">
        <v>215</v>
      </c>
      <c r="C52" s="42" t="s">
        <v>164</v>
      </c>
      <c r="D52" s="44" t="s">
        <v>36</v>
      </c>
      <c r="E52" s="44" t="s">
        <v>216</v>
      </c>
      <c r="F52" s="44" t="s">
        <v>108</v>
      </c>
      <c r="G52" s="44" t="s">
        <v>49</v>
      </c>
      <c r="H52" s="47" t="s">
        <v>217</v>
      </c>
      <c r="I52" s="62">
        <f t="shared" si="11"/>
        <v>30</v>
      </c>
      <c r="J52" s="62">
        <v>30</v>
      </c>
      <c r="K52" s="62"/>
      <c r="L52" s="62"/>
      <c r="M52" s="63"/>
      <c r="N52" s="65" t="s">
        <v>218</v>
      </c>
      <c r="O52" s="42" t="s">
        <v>42</v>
      </c>
      <c r="P52" s="62" t="s">
        <v>52</v>
      </c>
      <c r="Q52" s="82" t="s">
        <v>44</v>
      </c>
      <c r="R52" s="82" t="s">
        <v>44</v>
      </c>
      <c r="S52" s="63">
        <v>1815</v>
      </c>
      <c r="T52" s="63">
        <v>669</v>
      </c>
      <c r="U52" s="79" t="s">
        <v>45</v>
      </c>
      <c r="V52" s="80"/>
    </row>
    <row r="53" s="5" customFormat="1" ht="63" customHeight="1" spans="1:22">
      <c r="A53" s="40">
        <v>40</v>
      </c>
      <c r="B53" s="41" t="s">
        <v>219</v>
      </c>
      <c r="C53" s="42" t="s">
        <v>164</v>
      </c>
      <c r="D53" s="43" t="s">
        <v>36</v>
      </c>
      <c r="E53" s="42" t="s">
        <v>220</v>
      </c>
      <c r="F53" s="43" t="s">
        <v>100</v>
      </c>
      <c r="G53" s="48" t="s">
        <v>39</v>
      </c>
      <c r="H53" s="26" t="s">
        <v>221</v>
      </c>
      <c r="I53" s="62">
        <f>SUBTOTAL(9,J53:M53)</f>
        <v>390</v>
      </c>
      <c r="J53" s="62">
        <v>390</v>
      </c>
      <c r="K53" s="62"/>
      <c r="L53" s="62"/>
      <c r="M53" s="63"/>
      <c r="N53" s="65" t="s">
        <v>222</v>
      </c>
      <c r="O53" s="42" t="s">
        <v>42</v>
      </c>
      <c r="P53" s="62" t="s">
        <v>52</v>
      </c>
      <c r="Q53" s="42" t="s">
        <v>44</v>
      </c>
      <c r="R53" s="63" t="s">
        <v>44</v>
      </c>
      <c r="S53" s="63">
        <v>1000</v>
      </c>
      <c r="T53" s="63">
        <v>271</v>
      </c>
      <c r="U53" s="79" t="s">
        <v>45</v>
      </c>
      <c r="V53" s="80"/>
    </row>
    <row r="54" s="5" customFormat="1" ht="62" customHeight="1" spans="1:22">
      <c r="A54" s="40">
        <v>41</v>
      </c>
      <c r="B54" s="41" t="s">
        <v>223</v>
      </c>
      <c r="C54" s="42" t="s">
        <v>164</v>
      </c>
      <c r="D54" s="43" t="s">
        <v>36</v>
      </c>
      <c r="E54" s="42" t="s">
        <v>224</v>
      </c>
      <c r="F54" s="43" t="s">
        <v>65</v>
      </c>
      <c r="G54" s="48" t="s">
        <v>39</v>
      </c>
      <c r="H54" s="26" t="s">
        <v>225</v>
      </c>
      <c r="I54" s="62">
        <f>SUBTOTAL(9,J54:M54)</f>
        <v>100</v>
      </c>
      <c r="J54" s="62">
        <v>100</v>
      </c>
      <c r="K54" s="62"/>
      <c r="L54" s="62"/>
      <c r="M54" s="63"/>
      <c r="N54" s="65" t="s">
        <v>226</v>
      </c>
      <c r="O54" s="42" t="s">
        <v>42</v>
      </c>
      <c r="P54" s="62" t="s">
        <v>52</v>
      </c>
      <c r="Q54" s="42" t="s">
        <v>44</v>
      </c>
      <c r="R54" s="63" t="s">
        <v>44</v>
      </c>
      <c r="S54" s="63">
        <v>205</v>
      </c>
      <c r="T54" s="63">
        <v>42</v>
      </c>
      <c r="U54" s="79" t="s">
        <v>45</v>
      </c>
      <c r="V54" s="80"/>
    </row>
    <row r="55" s="3" customFormat="1" ht="30" customHeight="1" spans="1:22">
      <c r="A55" s="37" t="s">
        <v>227</v>
      </c>
      <c r="B55" s="33"/>
      <c r="C55" s="38"/>
      <c r="D55" s="38"/>
      <c r="E55" s="34"/>
      <c r="F55" s="38"/>
      <c r="G55" s="39"/>
      <c r="H55" s="36" t="s">
        <v>228</v>
      </c>
      <c r="I55" s="61">
        <f>SUM(I56:I59)</f>
        <v>2495</v>
      </c>
      <c r="J55" s="61">
        <f>SUM(J56:J59)</f>
        <v>795</v>
      </c>
      <c r="K55" s="61">
        <f>SUM(K56:K59)</f>
        <v>1700</v>
      </c>
      <c r="L55" s="61">
        <f>SUM(L56:L59)</f>
        <v>0</v>
      </c>
      <c r="M55" s="61">
        <f>SUM(M56:M59)</f>
        <v>0</v>
      </c>
      <c r="N55" s="25" t="s">
        <v>26</v>
      </c>
      <c r="O55" s="25" t="s">
        <v>26</v>
      </c>
      <c r="P55" s="25" t="s">
        <v>26</v>
      </c>
      <c r="Q55" s="25" t="s">
        <v>26</v>
      </c>
      <c r="R55" s="77">
        <f>SUM(R56:R59)</f>
        <v>0</v>
      </c>
      <c r="S55" s="77">
        <f>SUM(S56:S59)</f>
        <v>20542</v>
      </c>
      <c r="T55" s="77">
        <f>SUM(T56:T59)</f>
        <v>5544</v>
      </c>
      <c r="U55" s="25" t="s">
        <v>26</v>
      </c>
      <c r="V55" s="78"/>
    </row>
    <row r="56" s="4" customFormat="1" ht="59" customHeight="1" spans="1:22">
      <c r="A56" s="40">
        <v>42</v>
      </c>
      <c r="B56" s="41" t="s">
        <v>229</v>
      </c>
      <c r="C56" s="42" t="s">
        <v>230</v>
      </c>
      <c r="D56" s="43" t="s">
        <v>36</v>
      </c>
      <c r="E56" s="42" t="s">
        <v>129</v>
      </c>
      <c r="F56" s="43" t="s">
        <v>100</v>
      </c>
      <c r="G56" s="48" t="s">
        <v>39</v>
      </c>
      <c r="H56" s="49" t="s">
        <v>231</v>
      </c>
      <c r="I56" s="62">
        <f>SUBTOTAL(9,J56:M56)</f>
        <v>395</v>
      </c>
      <c r="J56" s="62">
        <v>395</v>
      </c>
      <c r="K56" s="62"/>
      <c r="L56" s="62"/>
      <c r="M56" s="63"/>
      <c r="N56" s="65" t="s">
        <v>232</v>
      </c>
      <c r="O56" s="42" t="s">
        <v>42</v>
      </c>
      <c r="P56" s="62" t="s">
        <v>191</v>
      </c>
      <c r="Q56" s="42" t="s">
        <v>44</v>
      </c>
      <c r="R56" s="63" t="s">
        <v>44</v>
      </c>
      <c r="S56" s="63">
        <v>403</v>
      </c>
      <c r="T56" s="63">
        <v>108</v>
      </c>
      <c r="U56" s="79" t="s">
        <v>45</v>
      </c>
      <c r="V56" s="26"/>
    </row>
    <row r="57" s="4" customFormat="1" ht="45" customHeight="1" spans="1:22">
      <c r="A57" s="40">
        <v>43</v>
      </c>
      <c r="B57" s="41" t="s">
        <v>233</v>
      </c>
      <c r="C57" s="42" t="s">
        <v>230</v>
      </c>
      <c r="D57" s="43" t="s">
        <v>234</v>
      </c>
      <c r="E57" s="42" t="s">
        <v>235</v>
      </c>
      <c r="F57" s="43" t="s">
        <v>55</v>
      </c>
      <c r="G57" s="48" t="s">
        <v>39</v>
      </c>
      <c r="H57" s="26" t="s">
        <v>236</v>
      </c>
      <c r="I57" s="62">
        <f>SUBTOTAL(9,J57:M57)</f>
        <v>200</v>
      </c>
      <c r="J57" s="62">
        <v>200</v>
      </c>
      <c r="K57" s="62"/>
      <c r="L57" s="62"/>
      <c r="M57" s="63"/>
      <c r="N57" s="41" t="s">
        <v>237</v>
      </c>
      <c r="O57" s="42" t="s">
        <v>42</v>
      </c>
      <c r="P57" s="62" t="s">
        <v>191</v>
      </c>
      <c r="Q57" s="42" t="s">
        <v>44</v>
      </c>
      <c r="R57" s="63" t="s">
        <v>44</v>
      </c>
      <c r="S57" s="63">
        <v>2686</v>
      </c>
      <c r="T57" s="63">
        <v>725</v>
      </c>
      <c r="U57" s="79" t="s">
        <v>45</v>
      </c>
      <c r="V57" s="26"/>
    </row>
    <row r="58" s="4" customFormat="1" ht="141" customHeight="1" spans="1:22">
      <c r="A58" s="40">
        <v>44</v>
      </c>
      <c r="B58" s="41" t="s">
        <v>238</v>
      </c>
      <c r="C58" s="42" t="s">
        <v>230</v>
      </c>
      <c r="D58" s="43" t="s">
        <v>36</v>
      </c>
      <c r="E58" s="42" t="s">
        <v>239</v>
      </c>
      <c r="F58" s="43" t="s">
        <v>121</v>
      </c>
      <c r="G58" s="48" t="s">
        <v>39</v>
      </c>
      <c r="H58" s="26" t="s">
        <v>240</v>
      </c>
      <c r="I58" s="62">
        <f>SUBTOTAL(9,J58:M58)</f>
        <v>200</v>
      </c>
      <c r="J58" s="62">
        <v>200</v>
      </c>
      <c r="K58" s="62"/>
      <c r="L58" s="62"/>
      <c r="M58" s="63"/>
      <c r="N58" s="41" t="s">
        <v>241</v>
      </c>
      <c r="O58" s="42" t="s">
        <v>42</v>
      </c>
      <c r="P58" s="66" t="s">
        <v>191</v>
      </c>
      <c r="Q58" s="42" t="s">
        <v>44</v>
      </c>
      <c r="R58" s="63" t="s">
        <v>44</v>
      </c>
      <c r="S58" s="63">
        <v>14131</v>
      </c>
      <c r="T58" s="63">
        <v>3815</v>
      </c>
      <c r="U58" s="79" t="s">
        <v>45</v>
      </c>
      <c r="V58" s="26"/>
    </row>
    <row r="59" s="4" customFormat="1" ht="94" customHeight="1" spans="1:22">
      <c r="A59" s="40">
        <v>45</v>
      </c>
      <c r="B59" s="41" t="s">
        <v>242</v>
      </c>
      <c r="C59" s="42" t="s">
        <v>243</v>
      </c>
      <c r="D59" s="43" t="s">
        <v>36</v>
      </c>
      <c r="E59" s="42" t="s">
        <v>244</v>
      </c>
      <c r="F59" s="43" t="s">
        <v>65</v>
      </c>
      <c r="G59" s="48" t="s">
        <v>188</v>
      </c>
      <c r="H59" s="26" t="s">
        <v>245</v>
      </c>
      <c r="I59" s="62">
        <f>SUBTOTAL(9,J59:M59)</f>
        <v>1700</v>
      </c>
      <c r="J59" s="62"/>
      <c r="K59" s="62">
        <v>1700</v>
      </c>
      <c r="L59" s="62"/>
      <c r="M59" s="63"/>
      <c r="N59" s="41" t="s">
        <v>246</v>
      </c>
      <c r="O59" s="42" t="s">
        <v>42</v>
      </c>
      <c r="P59" s="68" t="s">
        <v>191</v>
      </c>
      <c r="Q59" s="42" t="s">
        <v>44</v>
      </c>
      <c r="R59" s="63" t="s">
        <v>44</v>
      </c>
      <c r="S59" s="63">
        <v>3322</v>
      </c>
      <c r="T59" s="63">
        <v>896</v>
      </c>
      <c r="U59" s="79" t="s">
        <v>45</v>
      </c>
      <c r="V59" s="80"/>
    </row>
    <row r="60" s="3" customFormat="1" ht="20" customHeight="1" spans="1:22">
      <c r="A60" s="32" t="s">
        <v>247</v>
      </c>
      <c r="B60" s="33"/>
      <c r="C60" s="33"/>
      <c r="D60" s="34"/>
      <c r="E60" s="34"/>
      <c r="F60" s="34"/>
      <c r="G60" s="35"/>
      <c r="H60" s="25" t="s">
        <v>26</v>
      </c>
      <c r="I60" s="61">
        <f t="shared" ref="I60:M60" si="12">SUM(I61)</f>
        <v>0</v>
      </c>
      <c r="J60" s="61">
        <f t="shared" si="12"/>
        <v>0</v>
      </c>
      <c r="K60" s="61">
        <f t="shared" si="12"/>
        <v>0</v>
      </c>
      <c r="L60" s="61">
        <f t="shared" si="12"/>
        <v>0</v>
      </c>
      <c r="M60" s="61">
        <f t="shared" si="12"/>
        <v>0</v>
      </c>
      <c r="N60" s="25" t="s">
        <v>26</v>
      </c>
      <c r="O60" s="25" t="s">
        <v>26</v>
      </c>
      <c r="P60" s="25" t="s">
        <v>26</v>
      </c>
      <c r="Q60" s="25" t="s">
        <v>26</v>
      </c>
      <c r="R60" s="25" t="s">
        <v>26</v>
      </c>
      <c r="S60" s="77">
        <f t="shared" ref="R60:T60" si="13">SUM(S61)</f>
        <v>0</v>
      </c>
      <c r="T60" s="77">
        <f t="shared" si="13"/>
        <v>0</v>
      </c>
      <c r="U60" s="25" t="s">
        <v>26</v>
      </c>
      <c r="V60" s="78"/>
    </row>
    <row r="61" s="3" customFormat="1" ht="20" customHeight="1" spans="1:22">
      <c r="A61" s="37" t="s">
        <v>248</v>
      </c>
      <c r="B61" s="33"/>
      <c r="C61" s="38"/>
      <c r="D61" s="38"/>
      <c r="E61" s="34"/>
      <c r="F61" s="38"/>
      <c r="G61" s="39"/>
      <c r="H61" s="25" t="s">
        <v>26</v>
      </c>
      <c r="I61" s="61">
        <f>SUM(I62)</f>
        <v>0</v>
      </c>
      <c r="J61" s="61">
        <f t="shared" ref="J61:M61" si="14">SUM(J62)</f>
        <v>0</v>
      </c>
      <c r="K61" s="61">
        <f t="shared" si="14"/>
        <v>0</v>
      </c>
      <c r="L61" s="61">
        <f t="shared" si="14"/>
        <v>0</v>
      </c>
      <c r="M61" s="61">
        <f t="shared" si="14"/>
        <v>0</v>
      </c>
      <c r="N61" s="25" t="s">
        <v>26</v>
      </c>
      <c r="O61" s="25" t="s">
        <v>26</v>
      </c>
      <c r="P61" s="25" t="s">
        <v>26</v>
      </c>
      <c r="Q61" s="25" t="s">
        <v>26</v>
      </c>
      <c r="R61" s="25" t="s">
        <v>26</v>
      </c>
      <c r="S61" s="77">
        <f t="shared" ref="R61:T61" si="15">SUM(S62)</f>
        <v>0</v>
      </c>
      <c r="T61" s="77">
        <f t="shared" si="15"/>
        <v>0</v>
      </c>
      <c r="U61" s="25" t="s">
        <v>26</v>
      </c>
      <c r="V61" s="78"/>
    </row>
    <row r="62" s="3" customFormat="1" ht="20" customHeight="1" spans="1:22">
      <c r="A62" s="37"/>
      <c r="B62" s="33"/>
      <c r="C62" s="38"/>
      <c r="D62" s="38"/>
      <c r="E62" s="34"/>
      <c r="F62" s="38"/>
      <c r="G62" s="39"/>
      <c r="H62" s="36"/>
      <c r="I62" s="61"/>
      <c r="J62" s="61"/>
      <c r="K62" s="61"/>
      <c r="L62" s="61"/>
      <c r="M62" s="61"/>
      <c r="N62" s="25"/>
      <c r="O62" s="25"/>
      <c r="P62" s="25"/>
      <c r="Q62" s="25"/>
      <c r="R62" s="77"/>
      <c r="S62" s="77"/>
      <c r="T62" s="77"/>
      <c r="U62" s="25"/>
      <c r="V62" s="78"/>
    </row>
    <row r="63" s="3" customFormat="1" ht="27" customHeight="1" spans="1:22">
      <c r="A63" s="32" t="s">
        <v>249</v>
      </c>
      <c r="B63" s="33"/>
      <c r="C63" s="33"/>
      <c r="D63" s="34"/>
      <c r="E63" s="34"/>
      <c r="F63" s="34"/>
      <c r="G63" s="35"/>
      <c r="H63" s="36" t="s">
        <v>250</v>
      </c>
      <c r="I63" s="61">
        <f t="shared" ref="I63:M63" si="16">SUM(I64)</f>
        <v>963.17</v>
      </c>
      <c r="J63" s="61">
        <f t="shared" si="16"/>
        <v>963.17</v>
      </c>
      <c r="K63" s="61">
        <f t="shared" si="16"/>
        <v>0</v>
      </c>
      <c r="L63" s="61">
        <f t="shared" si="16"/>
        <v>0</v>
      </c>
      <c r="M63" s="61">
        <f t="shared" si="16"/>
        <v>0</v>
      </c>
      <c r="N63" s="25" t="s">
        <v>26</v>
      </c>
      <c r="O63" s="25" t="s">
        <v>26</v>
      </c>
      <c r="P63" s="25" t="s">
        <v>26</v>
      </c>
      <c r="Q63" s="25" t="s">
        <v>26</v>
      </c>
      <c r="R63" s="77">
        <f t="shared" ref="R63:T63" si="17">SUM(R64)</f>
        <v>0</v>
      </c>
      <c r="S63" s="77">
        <f t="shared" si="17"/>
        <v>21238</v>
      </c>
      <c r="T63" s="77">
        <f t="shared" si="17"/>
        <v>21238</v>
      </c>
      <c r="U63" s="25" t="s">
        <v>26</v>
      </c>
      <c r="V63" s="78"/>
    </row>
    <row r="64" s="3" customFormat="1" ht="20" customHeight="1" spans="1:22">
      <c r="A64" s="37" t="s">
        <v>251</v>
      </c>
      <c r="B64" s="33"/>
      <c r="C64" s="38"/>
      <c r="D64" s="38"/>
      <c r="E64" s="34"/>
      <c r="F64" s="38"/>
      <c r="G64" s="39"/>
      <c r="H64" s="36" t="s">
        <v>252</v>
      </c>
      <c r="I64" s="61">
        <f>SUM(I65:I65)</f>
        <v>963.17</v>
      </c>
      <c r="J64" s="61">
        <f>SUM(J65:J65)</f>
        <v>963.17</v>
      </c>
      <c r="K64" s="61">
        <f>SUM(K65:K65)</f>
        <v>0</v>
      </c>
      <c r="L64" s="61">
        <f>SUM(L65:L65)</f>
        <v>0</v>
      </c>
      <c r="M64" s="61">
        <f>SUM(M65:M65)</f>
        <v>0</v>
      </c>
      <c r="N64" s="25" t="s">
        <v>26</v>
      </c>
      <c r="O64" s="25" t="s">
        <v>26</v>
      </c>
      <c r="P64" s="25" t="s">
        <v>26</v>
      </c>
      <c r="Q64" s="25" t="s">
        <v>26</v>
      </c>
      <c r="R64" s="77">
        <f>SUM(R65:R65)</f>
        <v>0</v>
      </c>
      <c r="S64" s="77">
        <f>SUM(S65:S65)</f>
        <v>21238</v>
      </c>
      <c r="T64" s="77">
        <f>SUM(T65:T65)</f>
        <v>21238</v>
      </c>
      <c r="U64" s="25" t="s">
        <v>26</v>
      </c>
      <c r="V64" s="78"/>
    </row>
    <row r="65" s="4" customFormat="1" ht="53" customHeight="1" spans="1:22">
      <c r="A65" s="40">
        <v>46</v>
      </c>
      <c r="B65" s="41" t="s">
        <v>253</v>
      </c>
      <c r="C65" s="42" t="s">
        <v>254</v>
      </c>
      <c r="D65" s="43" t="s">
        <v>234</v>
      </c>
      <c r="E65" s="42" t="s">
        <v>255</v>
      </c>
      <c r="F65" s="79" t="s">
        <v>39</v>
      </c>
      <c r="G65" s="79" t="s">
        <v>39</v>
      </c>
      <c r="H65" s="26" t="s">
        <v>256</v>
      </c>
      <c r="I65" s="62">
        <f>SUM(J65:M65)</f>
        <v>963.17</v>
      </c>
      <c r="J65" s="62">
        <v>963.17</v>
      </c>
      <c r="K65" s="62"/>
      <c r="L65" s="62"/>
      <c r="M65" s="63"/>
      <c r="N65" s="64" t="s">
        <v>257</v>
      </c>
      <c r="O65" s="42" t="s">
        <v>42</v>
      </c>
      <c r="P65" s="66" t="s">
        <v>97</v>
      </c>
      <c r="Q65" s="79" t="s">
        <v>44</v>
      </c>
      <c r="R65" s="79" t="s">
        <v>45</v>
      </c>
      <c r="S65" s="63">
        <v>21238</v>
      </c>
      <c r="T65" s="63">
        <v>21238</v>
      </c>
      <c r="U65" s="79" t="s">
        <v>45</v>
      </c>
      <c r="V65" s="80"/>
    </row>
    <row r="66" s="3" customFormat="1" ht="27" customHeight="1" spans="1:22">
      <c r="A66" s="32" t="s">
        <v>258</v>
      </c>
      <c r="B66" s="33"/>
      <c r="C66" s="33"/>
      <c r="D66" s="34"/>
      <c r="E66" s="34"/>
      <c r="F66" s="34"/>
      <c r="G66" s="35"/>
      <c r="H66" s="36" t="s">
        <v>259</v>
      </c>
      <c r="I66" s="61">
        <f t="shared" ref="I66:M66" si="18">SUM(I67)</f>
        <v>350</v>
      </c>
      <c r="J66" s="61">
        <f t="shared" si="18"/>
        <v>350</v>
      </c>
      <c r="K66" s="61">
        <f t="shared" si="18"/>
        <v>0</v>
      </c>
      <c r="L66" s="61">
        <f t="shared" si="18"/>
        <v>0</v>
      </c>
      <c r="M66" s="61">
        <f t="shared" si="18"/>
        <v>0</v>
      </c>
      <c r="N66" s="25" t="s">
        <v>26</v>
      </c>
      <c r="O66" s="25" t="s">
        <v>26</v>
      </c>
      <c r="P66" s="25" t="s">
        <v>26</v>
      </c>
      <c r="Q66" s="25" t="s">
        <v>26</v>
      </c>
      <c r="R66" s="25" t="s">
        <v>26</v>
      </c>
      <c r="S66" s="77">
        <f t="shared" ref="R66:T66" si="19">SUM(S67)</f>
        <v>5868</v>
      </c>
      <c r="T66" s="77">
        <f t="shared" si="19"/>
        <v>3542</v>
      </c>
      <c r="U66" s="25" t="s">
        <v>26</v>
      </c>
      <c r="V66" s="78"/>
    </row>
    <row r="67" s="3" customFormat="1" ht="27" customHeight="1" spans="1:22">
      <c r="A67" s="37" t="s">
        <v>260</v>
      </c>
      <c r="B67" s="33"/>
      <c r="C67" s="38"/>
      <c r="D67" s="38"/>
      <c r="E67" s="34"/>
      <c r="F67" s="38"/>
      <c r="G67" s="39"/>
      <c r="H67" s="36" t="s">
        <v>261</v>
      </c>
      <c r="I67" s="61">
        <f>SUM(I68:I68)</f>
        <v>350</v>
      </c>
      <c r="J67" s="61">
        <f>SUM(J68:J68)</f>
        <v>350</v>
      </c>
      <c r="K67" s="61">
        <f>SUM(K68:K68)</f>
        <v>0</v>
      </c>
      <c r="L67" s="61">
        <f>SUM(L68:L68)</f>
        <v>0</v>
      </c>
      <c r="M67" s="61">
        <f>SUM(M68:M68)</f>
        <v>0</v>
      </c>
      <c r="N67" s="25" t="s">
        <v>26</v>
      </c>
      <c r="O67" s="25" t="s">
        <v>26</v>
      </c>
      <c r="P67" s="25" t="s">
        <v>26</v>
      </c>
      <c r="Q67" s="25" t="s">
        <v>26</v>
      </c>
      <c r="R67" s="25" t="s">
        <v>26</v>
      </c>
      <c r="S67" s="77">
        <f>SUM(S68:S68)</f>
        <v>5868</v>
      </c>
      <c r="T67" s="77">
        <f>SUM(T68:T68)</f>
        <v>3542</v>
      </c>
      <c r="U67" s="25" t="s">
        <v>26</v>
      </c>
      <c r="V67" s="78"/>
    </row>
    <row r="68" s="3" customFormat="1" ht="57" customHeight="1" spans="1:22">
      <c r="A68" s="83">
        <v>47</v>
      </c>
      <c r="B68" s="41" t="s">
        <v>262</v>
      </c>
      <c r="C68" s="42" t="s">
        <v>260</v>
      </c>
      <c r="D68" s="43" t="s">
        <v>36</v>
      </c>
      <c r="E68" s="42" t="s">
        <v>263</v>
      </c>
      <c r="F68" s="43" t="s">
        <v>158</v>
      </c>
      <c r="G68" s="48" t="s">
        <v>264</v>
      </c>
      <c r="H68" s="26" t="s">
        <v>265</v>
      </c>
      <c r="I68" s="62">
        <f>SUM(J68:M68)</f>
        <v>350</v>
      </c>
      <c r="J68" s="62">
        <v>350</v>
      </c>
      <c r="K68" s="62"/>
      <c r="L68" s="62"/>
      <c r="M68" s="63"/>
      <c r="N68" s="65" t="s">
        <v>266</v>
      </c>
      <c r="O68" s="42" t="s">
        <v>42</v>
      </c>
      <c r="P68" s="66" t="s">
        <v>191</v>
      </c>
      <c r="Q68" s="42" t="s">
        <v>44</v>
      </c>
      <c r="R68" s="63" t="s">
        <v>44</v>
      </c>
      <c r="S68" s="63">
        <v>5868</v>
      </c>
      <c r="T68" s="63">
        <v>3542</v>
      </c>
      <c r="U68" s="79" t="s">
        <v>45</v>
      </c>
      <c r="V68" s="78"/>
    </row>
    <row r="69" s="2" customFormat="1" ht="33" customHeight="1" spans="1:22">
      <c r="A69" s="84" t="s">
        <v>267</v>
      </c>
      <c r="B69" s="85"/>
      <c r="C69" s="85"/>
      <c r="D69" s="85"/>
      <c r="E69" s="85"/>
      <c r="F69" s="85"/>
      <c r="G69" s="86"/>
      <c r="H69" s="31" t="s">
        <v>268</v>
      </c>
      <c r="I69" s="97">
        <f t="shared" ref="I69:M69" si="20">SUM(I70,I73)</f>
        <v>750</v>
      </c>
      <c r="J69" s="97">
        <f t="shared" si="20"/>
        <v>750</v>
      </c>
      <c r="K69" s="97">
        <f t="shared" si="20"/>
        <v>0</v>
      </c>
      <c r="L69" s="97">
        <f t="shared" si="20"/>
        <v>0</v>
      </c>
      <c r="M69" s="97">
        <f t="shared" si="20"/>
        <v>0</v>
      </c>
      <c r="N69" s="60" t="s">
        <v>26</v>
      </c>
      <c r="O69" s="60" t="s">
        <v>26</v>
      </c>
      <c r="P69" s="60" t="s">
        <v>26</v>
      </c>
      <c r="Q69" s="60" t="s">
        <v>26</v>
      </c>
      <c r="R69" s="25" t="s">
        <v>26</v>
      </c>
      <c r="S69" s="102">
        <f>SUM(S70,S73)</f>
        <v>6250</v>
      </c>
      <c r="T69" s="102">
        <f>SUM(T70,T73)</f>
        <v>6250</v>
      </c>
      <c r="U69" s="60" t="s">
        <v>26</v>
      </c>
      <c r="V69" s="103"/>
    </row>
    <row r="70" s="3" customFormat="1" ht="20" customHeight="1" spans="1:22">
      <c r="A70" s="32" t="s">
        <v>269</v>
      </c>
      <c r="B70" s="33"/>
      <c r="C70" s="33"/>
      <c r="D70" s="34"/>
      <c r="E70" s="34"/>
      <c r="F70" s="34"/>
      <c r="G70" s="35"/>
      <c r="H70" s="25" t="s">
        <v>26</v>
      </c>
      <c r="I70" s="61">
        <f t="shared" ref="I70:M70" si="21">SUM(I71)</f>
        <v>550</v>
      </c>
      <c r="J70" s="61">
        <f t="shared" si="21"/>
        <v>550</v>
      </c>
      <c r="K70" s="61">
        <f t="shared" si="21"/>
        <v>0</v>
      </c>
      <c r="L70" s="61">
        <f t="shared" si="21"/>
        <v>0</v>
      </c>
      <c r="M70" s="61">
        <f t="shared" si="21"/>
        <v>0</v>
      </c>
      <c r="N70" s="25" t="s">
        <v>26</v>
      </c>
      <c r="O70" s="25" t="s">
        <v>26</v>
      </c>
      <c r="P70" s="25" t="s">
        <v>26</v>
      </c>
      <c r="Q70" s="25" t="s">
        <v>26</v>
      </c>
      <c r="R70" s="25" t="s">
        <v>26</v>
      </c>
      <c r="S70" s="77">
        <f t="shared" ref="R70:T70" si="22">SUM(S71)</f>
        <v>6000</v>
      </c>
      <c r="T70" s="77">
        <f t="shared" si="22"/>
        <v>6000</v>
      </c>
      <c r="U70" s="25" t="s">
        <v>26</v>
      </c>
      <c r="V70" s="78"/>
    </row>
    <row r="71" s="3" customFormat="1" ht="20" customHeight="1" spans="1:22">
      <c r="A71" s="37" t="s">
        <v>270</v>
      </c>
      <c r="B71" s="33"/>
      <c r="C71" s="38"/>
      <c r="D71" s="38"/>
      <c r="E71" s="34"/>
      <c r="F71" s="38"/>
      <c r="G71" s="39"/>
      <c r="H71" s="25" t="s">
        <v>26</v>
      </c>
      <c r="I71" s="61">
        <f t="shared" ref="I71:M71" si="23">SUM(I72:I72)</f>
        <v>550</v>
      </c>
      <c r="J71" s="61">
        <f t="shared" si="23"/>
        <v>550</v>
      </c>
      <c r="K71" s="61">
        <f t="shared" si="23"/>
        <v>0</v>
      </c>
      <c r="L71" s="61">
        <f t="shared" si="23"/>
        <v>0</v>
      </c>
      <c r="M71" s="61">
        <f t="shared" si="23"/>
        <v>0</v>
      </c>
      <c r="N71" s="25" t="s">
        <v>26</v>
      </c>
      <c r="O71" s="25" t="s">
        <v>26</v>
      </c>
      <c r="P71" s="25" t="s">
        <v>26</v>
      </c>
      <c r="Q71" s="25" t="s">
        <v>26</v>
      </c>
      <c r="R71" s="25" t="s">
        <v>26</v>
      </c>
      <c r="S71" s="77">
        <f t="shared" ref="R71:T71" si="24">SUM(S72:S72)</f>
        <v>6000</v>
      </c>
      <c r="T71" s="77">
        <f t="shared" si="24"/>
        <v>6000</v>
      </c>
      <c r="U71" s="25" t="s">
        <v>26</v>
      </c>
      <c r="V71" s="78"/>
    </row>
    <row r="72" s="4" customFormat="1" ht="66" customHeight="1" spans="1:22">
      <c r="A72" s="40">
        <v>48</v>
      </c>
      <c r="B72" s="41" t="s">
        <v>271</v>
      </c>
      <c r="C72" s="42" t="s">
        <v>272</v>
      </c>
      <c r="D72" s="43" t="s">
        <v>36</v>
      </c>
      <c r="E72" s="87" t="s">
        <v>273</v>
      </c>
      <c r="F72" s="88" t="s">
        <v>274</v>
      </c>
      <c r="G72" s="88" t="s">
        <v>275</v>
      </c>
      <c r="H72" s="26" t="s">
        <v>276</v>
      </c>
      <c r="I72" s="62">
        <f>SUM(J72:M72)</f>
        <v>550</v>
      </c>
      <c r="J72" s="62">
        <v>550</v>
      </c>
      <c r="K72" s="62"/>
      <c r="L72" s="62"/>
      <c r="M72" s="63"/>
      <c r="N72" s="41" t="s">
        <v>277</v>
      </c>
      <c r="O72" s="42" t="s">
        <v>42</v>
      </c>
      <c r="P72" s="79" t="s">
        <v>278</v>
      </c>
      <c r="Q72" s="79" t="s">
        <v>44</v>
      </c>
      <c r="R72" s="79" t="s">
        <v>45</v>
      </c>
      <c r="S72" s="63">
        <v>6000</v>
      </c>
      <c r="T72" s="63">
        <v>6000</v>
      </c>
      <c r="U72" s="79" t="s">
        <v>45</v>
      </c>
      <c r="V72" s="80"/>
    </row>
    <row r="73" s="4" customFormat="1" ht="20" customHeight="1" spans="1:22">
      <c r="A73" s="32" t="s">
        <v>279</v>
      </c>
      <c r="B73" s="33"/>
      <c r="C73" s="33"/>
      <c r="D73" s="34"/>
      <c r="E73" s="34"/>
      <c r="F73" s="34"/>
      <c r="G73" s="35"/>
      <c r="H73" s="25" t="s">
        <v>26</v>
      </c>
      <c r="I73" s="61">
        <f t="shared" ref="I73:M73" si="25">SUM(I74)</f>
        <v>200</v>
      </c>
      <c r="J73" s="61">
        <f t="shared" si="25"/>
        <v>200</v>
      </c>
      <c r="K73" s="61">
        <f t="shared" si="25"/>
        <v>0</v>
      </c>
      <c r="L73" s="61">
        <f t="shared" si="25"/>
        <v>0</v>
      </c>
      <c r="M73" s="61">
        <f t="shared" si="25"/>
        <v>0</v>
      </c>
      <c r="N73" s="25" t="s">
        <v>26</v>
      </c>
      <c r="O73" s="25" t="s">
        <v>26</v>
      </c>
      <c r="P73" s="25" t="s">
        <v>26</v>
      </c>
      <c r="Q73" s="25" t="s">
        <v>26</v>
      </c>
      <c r="R73" s="25" t="s">
        <v>26</v>
      </c>
      <c r="S73" s="77">
        <f t="shared" ref="R73:T73" si="26">SUM(S74)</f>
        <v>250</v>
      </c>
      <c r="T73" s="77">
        <f t="shared" si="26"/>
        <v>250</v>
      </c>
      <c r="U73" s="25" t="s">
        <v>26</v>
      </c>
      <c r="V73" s="78"/>
    </row>
    <row r="74" s="4" customFormat="1" ht="20" customHeight="1" spans="1:22">
      <c r="A74" s="37" t="s">
        <v>280</v>
      </c>
      <c r="B74" s="33"/>
      <c r="C74" s="38"/>
      <c r="D74" s="38"/>
      <c r="E74" s="34"/>
      <c r="F74" s="38"/>
      <c r="G74" s="39"/>
      <c r="H74" s="25" t="s">
        <v>26</v>
      </c>
      <c r="I74" s="61">
        <f t="shared" ref="I74:M74" si="27">SUM(I75:I75)</f>
        <v>200</v>
      </c>
      <c r="J74" s="61">
        <f t="shared" si="27"/>
        <v>200</v>
      </c>
      <c r="K74" s="61">
        <f t="shared" si="27"/>
        <v>0</v>
      </c>
      <c r="L74" s="61">
        <f t="shared" si="27"/>
        <v>0</v>
      </c>
      <c r="M74" s="61">
        <f t="shared" si="27"/>
        <v>0</v>
      </c>
      <c r="N74" s="25" t="s">
        <v>26</v>
      </c>
      <c r="O74" s="25" t="s">
        <v>26</v>
      </c>
      <c r="P74" s="25" t="s">
        <v>26</v>
      </c>
      <c r="Q74" s="25" t="s">
        <v>26</v>
      </c>
      <c r="R74" s="25" t="s">
        <v>26</v>
      </c>
      <c r="S74" s="77">
        <f t="shared" ref="R74:T74" si="28">SUM(S75:S75)</f>
        <v>250</v>
      </c>
      <c r="T74" s="77">
        <f t="shared" si="28"/>
        <v>250</v>
      </c>
      <c r="U74" s="25" t="s">
        <v>26</v>
      </c>
      <c r="V74" s="78"/>
    </row>
    <row r="75" s="4" customFormat="1" ht="48" customHeight="1" spans="1:22">
      <c r="A75" s="40">
        <v>49</v>
      </c>
      <c r="B75" s="41" t="s">
        <v>281</v>
      </c>
      <c r="C75" s="42" t="s">
        <v>282</v>
      </c>
      <c r="D75" s="43" t="s">
        <v>36</v>
      </c>
      <c r="E75" s="87" t="s">
        <v>273</v>
      </c>
      <c r="F75" s="88" t="s">
        <v>274</v>
      </c>
      <c r="G75" s="88" t="s">
        <v>275</v>
      </c>
      <c r="H75" s="26" t="s">
        <v>283</v>
      </c>
      <c r="I75" s="62">
        <f>SUM(J75:M75)</f>
        <v>200</v>
      </c>
      <c r="J75" s="62">
        <v>200</v>
      </c>
      <c r="K75" s="62"/>
      <c r="L75" s="62"/>
      <c r="M75" s="63"/>
      <c r="N75" s="41" t="s">
        <v>284</v>
      </c>
      <c r="O75" s="42" t="s">
        <v>42</v>
      </c>
      <c r="P75" s="79" t="s">
        <v>278</v>
      </c>
      <c r="Q75" s="79" t="s">
        <v>44</v>
      </c>
      <c r="R75" s="79" t="s">
        <v>45</v>
      </c>
      <c r="S75" s="63">
        <v>250</v>
      </c>
      <c r="T75" s="63">
        <v>250</v>
      </c>
      <c r="U75" s="79" t="s">
        <v>45</v>
      </c>
      <c r="V75" s="80"/>
    </row>
    <row r="76" s="2" customFormat="1" ht="30" customHeight="1" spans="1:22">
      <c r="A76" s="89" t="s">
        <v>285</v>
      </c>
      <c r="B76" s="90"/>
      <c r="C76" s="90"/>
      <c r="D76" s="90"/>
      <c r="E76" s="90"/>
      <c r="F76" s="90"/>
      <c r="G76" s="91"/>
      <c r="H76" s="31" t="s">
        <v>286</v>
      </c>
      <c r="I76" s="97">
        <f t="shared" ref="I76:M76" si="29">SUM(I77,I83,I95)</f>
        <v>4864</v>
      </c>
      <c r="J76" s="97">
        <f t="shared" si="29"/>
        <v>4864</v>
      </c>
      <c r="K76" s="97">
        <f t="shared" si="29"/>
        <v>0</v>
      </c>
      <c r="L76" s="97">
        <f t="shared" si="29"/>
        <v>0</v>
      </c>
      <c r="M76" s="97">
        <f t="shared" si="29"/>
        <v>0</v>
      </c>
      <c r="N76" s="60" t="s">
        <v>26</v>
      </c>
      <c r="O76" s="60" t="s">
        <v>26</v>
      </c>
      <c r="P76" s="60" t="s">
        <v>26</v>
      </c>
      <c r="Q76" s="60" t="s">
        <v>26</v>
      </c>
      <c r="R76" s="25" t="s">
        <v>26</v>
      </c>
      <c r="S76" s="102">
        <f t="shared" ref="R76:T76" si="30">SUM(S77,S83,S95)</f>
        <v>34347</v>
      </c>
      <c r="T76" s="102">
        <f t="shared" si="30"/>
        <v>9094</v>
      </c>
      <c r="U76" s="60" t="s">
        <v>26</v>
      </c>
      <c r="V76" s="103"/>
    </row>
    <row r="77" s="3" customFormat="1" ht="30" customHeight="1" spans="1:22">
      <c r="A77" s="32" t="s">
        <v>287</v>
      </c>
      <c r="B77" s="33"/>
      <c r="C77" s="33"/>
      <c r="D77" s="34"/>
      <c r="E77" s="34"/>
      <c r="F77" s="34"/>
      <c r="G77" s="35"/>
      <c r="H77" s="36" t="s">
        <v>288</v>
      </c>
      <c r="I77" s="61">
        <f t="shared" ref="I77:M77" si="31">SUM(I78)</f>
        <v>794</v>
      </c>
      <c r="J77" s="61">
        <f t="shared" si="31"/>
        <v>794</v>
      </c>
      <c r="K77" s="61">
        <f t="shared" si="31"/>
        <v>0</v>
      </c>
      <c r="L77" s="61">
        <f t="shared" si="31"/>
        <v>0</v>
      </c>
      <c r="M77" s="61">
        <f t="shared" si="31"/>
        <v>0</v>
      </c>
      <c r="N77" s="25" t="s">
        <v>26</v>
      </c>
      <c r="O77" s="25" t="s">
        <v>26</v>
      </c>
      <c r="P77" s="25" t="s">
        <v>26</v>
      </c>
      <c r="Q77" s="25" t="s">
        <v>26</v>
      </c>
      <c r="R77" s="25" t="s">
        <v>26</v>
      </c>
      <c r="S77" s="77">
        <f t="shared" ref="R77:T77" si="32">SUM(S78)</f>
        <v>19603</v>
      </c>
      <c r="T77" s="77">
        <f t="shared" si="32"/>
        <v>5118</v>
      </c>
      <c r="U77" s="25" t="s">
        <v>26</v>
      </c>
      <c r="V77" s="78"/>
    </row>
    <row r="78" s="3" customFormat="1" ht="20" customHeight="1" spans="1:22">
      <c r="A78" s="37" t="s">
        <v>289</v>
      </c>
      <c r="B78" s="33"/>
      <c r="C78" s="38"/>
      <c r="D78" s="38"/>
      <c r="E78" s="34"/>
      <c r="F78" s="38"/>
      <c r="G78" s="39"/>
      <c r="H78" s="36" t="s">
        <v>290</v>
      </c>
      <c r="I78" s="61">
        <f t="shared" ref="I78:M78" si="33">SUM(I79:I82)</f>
        <v>794</v>
      </c>
      <c r="J78" s="61">
        <f t="shared" si="33"/>
        <v>794</v>
      </c>
      <c r="K78" s="61">
        <f t="shared" si="33"/>
        <v>0</v>
      </c>
      <c r="L78" s="61">
        <f t="shared" si="33"/>
        <v>0</v>
      </c>
      <c r="M78" s="61">
        <f t="shared" si="33"/>
        <v>0</v>
      </c>
      <c r="N78" s="25" t="s">
        <v>26</v>
      </c>
      <c r="O78" s="25" t="s">
        <v>26</v>
      </c>
      <c r="P78" s="25" t="s">
        <v>26</v>
      </c>
      <c r="Q78" s="25" t="s">
        <v>26</v>
      </c>
      <c r="R78" s="25" t="s">
        <v>26</v>
      </c>
      <c r="S78" s="77">
        <f t="shared" ref="R78:T78" si="34">SUM(S79:S82)</f>
        <v>19603</v>
      </c>
      <c r="T78" s="77">
        <f t="shared" si="34"/>
        <v>5118</v>
      </c>
      <c r="U78" s="25" t="s">
        <v>26</v>
      </c>
      <c r="V78" s="78"/>
    </row>
    <row r="79" s="3" customFormat="1" ht="38" customHeight="1" spans="1:22">
      <c r="A79" s="83">
        <v>50</v>
      </c>
      <c r="B79" s="41" t="s">
        <v>291</v>
      </c>
      <c r="C79" s="42" t="s">
        <v>292</v>
      </c>
      <c r="D79" s="43" t="s">
        <v>36</v>
      </c>
      <c r="E79" s="42" t="s">
        <v>293</v>
      </c>
      <c r="F79" s="42" t="s">
        <v>55</v>
      </c>
      <c r="G79" s="42" t="s">
        <v>39</v>
      </c>
      <c r="H79" s="26" t="s">
        <v>294</v>
      </c>
      <c r="I79" s="62">
        <f>SUM(J79:M79)</f>
        <v>360</v>
      </c>
      <c r="J79" s="62">
        <v>360</v>
      </c>
      <c r="K79" s="62"/>
      <c r="L79" s="62"/>
      <c r="M79" s="63"/>
      <c r="N79" s="98" t="s">
        <v>295</v>
      </c>
      <c r="O79" s="42" t="s">
        <v>42</v>
      </c>
      <c r="P79" s="79" t="s">
        <v>296</v>
      </c>
      <c r="Q79" s="79" t="s">
        <v>44</v>
      </c>
      <c r="R79" s="79" t="s">
        <v>44</v>
      </c>
      <c r="S79" s="63">
        <v>1024</v>
      </c>
      <c r="T79" s="63">
        <v>96</v>
      </c>
      <c r="U79" s="79" t="s">
        <v>45</v>
      </c>
      <c r="V79" s="78"/>
    </row>
    <row r="80" s="3" customFormat="1" ht="51" customHeight="1" spans="1:22">
      <c r="A80" s="83">
        <v>51</v>
      </c>
      <c r="B80" s="41" t="s">
        <v>297</v>
      </c>
      <c r="C80" s="42" t="s">
        <v>298</v>
      </c>
      <c r="D80" s="43" t="s">
        <v>36</v>
      </c>
      <c r="E80" s="42" t="s">
        <v>299</v>
      </c>
      <c r="F80" s="42" t="s">
        <v>108</v>
      </c>
      <c r="G80" s="42" t="s">
        <v>39</v>
      </c>
      <c r="H80" s="26" t="s">
        <v>300</v>
      </c>
      <c r="I80" s="62">
        <f>SUM(J80:M80)</f>
        <v>234</v>
      </c>
      <c r="J80" s="62">
        <v>234</v>
      </c>
      <c r="K80" s="62"/>
      <c r="L80" s="62"/>
      <c r="M80" s="63"/>
      <c r="N80" s="98" t="s">
        <v>301</v>
      </c>
      <c r="O80" s="42" t="s">
        <v>42</v>
      </c>
      <c r="P80" s="79" t="s">
        <v>296</v>
      </c>
      <c r="Q80" s="79" t="s">
        <v>44</v>
      </c>
      <c r="R80" s="79" t="s">
        <v>44</v>
      </c>
      <c r="S80" s="63">
        <v>15888</v>
      </c>
      <c r="T80" s="63">
        <v>4289</v>
      </c>
      <c r="U80" s="79" t="s">
        <v>45</v>
      </c>
      <c r="V80" s="78"/>
    </row>
    <row r="81" s="3" customFormat="1" ht="39" customHeight="1" spans="1:22">
      <c r="A81" s="83">
        <v>52</v>
      </c>
      <c r="B81" s="41" t="s">
        <v>302</v>
      </c>
      <c r="C81" s="42" t="s">
        <v>292</v>
      </c>
      <c r="D81" s="43" t="s">
        <v>36</v>
      </c>
      <c r="E81" s="42" t="s">
        <v>303</v>
      </c>
      <c r="F81" s="42" t="s">
        <v>108</v>
      </c>
      <c r="G81" s="42" t="s">
        <v>49</v>
      </c>
      <c r="H81" s="26" t="s">
        <v>304</v>
      </c>
      <c r="I81" s="62">
        <f>SUM(J81:M81)</f>
        <v>50</v>
      </c>
      <c r="J81" s="62">
        <v>50</v>
      </c>
      <c r="K81" s="62"/>
      <c r="L81" s="62"/>
      <c r="M81" s="63"/>
      <c r="N81" s="98" t="s">
        <v>305</v>
      </c>
      <c r="O81" s="42" t="s">
        <v>42</v>
      </c>
      <c r="P81" s="79" t="s">
        <v>296</v>
      </c>
      <c r="Q81" s="79" t="s">
        <v>44</v>
      </c>
      <c r="R81" s="79" t="s">
        <v>44</v>
      </c>
      <c r="S81" s="63">
        <v>257</v>
      </c>
      <c r="T81" s="63">
        <v>52</v>
      </c>
      <c r="U81" s="79" t="s">
        <v>45</v>
      </c>
      <c r="V81" s="78"/>
    </row>
    <row r="82" s="3" customFormat="1" ht="41" customHeight="1" spans="1:22">
      <c r="A82" s="83">
        <v>53</v>
      </c>
      <c r="B82" s="41" t="s">
        <v>306</v>
      </c>
      <c r="C82" s="42" t="s">
        <v>292</v>
      </c>
      <c r="D82" s="43" t="s">
        <v>36</v>
      </c>
      <c r="E82" s="42" t="s">
        <v>307</v>
      </c>
      <c r="F82" s="42" t="s">
        <v>48</v>
      </c>
      <c r="G82" s="42" t="s">
        <v>39</v>
      </c>
      <c r="H82" s="26" t="s">
        <v>308</v>
      </c>
      <c r="I82" s="62">
        <f>SUM(J82:M82)</f>
        <v>150</v>
      </c>
      <c r="J82" s="62">
        <v>150</v>
      </c>
      <c r="K82" s="62"/>
      <c r="L82" s="62"/>
      <c r="M82" s="63"/>
      <c r="N82" s="98" t="s">
        <v>309</v>
      </c>
      <c r="O82" s="42" t="s">
        <v>42</v>
      </c>
      <c r="P82" s="79" t="s">
        <v>296</v>
      </c>
      <c r="Q82" s="79" t="s">
        <v>44</v>
      </c>
      <c r="R82" s="79" t="s">
        <v>44</v>
      </c>
      <c r="S82" s="63">
        <v>2434</v>
      </c>
      <c r="T82" s="63">
        <v>681</v>
      </c>
      <c r="U82" s="79" t="s">
        <v>45</v>
      </c>
      <c r="V82" s="78"/>
    </row>
    <row r="83" s="3" customFormat="1" ht="24" customHeight="1" spans="1:22">
      <c r="A83" s="32" t="s">
        <v>310</v>
      </c>
      <c r="B83" s="33"/>
      <c r="C83" s="33"/>
      <c r="D83" s="34"/>
      <c r="E83" s="34"/>
      <c r="F83" s="34"/>
      <c r="G83" s="35"/>
      <c r="H83" s="36" t="s">
        <v>311</v>
      </c>
      <c r="I83" s="61">
        <f t="shared" ref="I83:M83" si="35">SUM(I84,I86)</f>
        <v>3920</v>
      </c>
      <c r="J83" s="61">
        <f t="shared" si="35"/>
        <v>3920</v>
      </c>
      <c r="K83" s="61">
        <f t="shared" si="35"/>
        <v>0</v>
      </c>
      <c r="L83" s="61">
        <f t="shared" si="35"/>
        <v>0</v>
      </c>
      <c r="M83" s="61">
        <f t="shared" si="35"/>
        <v>0</v>
      </c>
      <c r="N83" s="25" t="s">
        <v>26</v>
      </c>
      <c r="O83" s="25" t="s">
        <v>26</v>
      </c>
      <c r="P83" s="25" t="s">
        <v>26</v>
      </c>
      <c r="Q83" s="25" t="s">
        <v>26</v>
      </c>
      <c r="R83" s="25" t="s">
        <v>26</v>
      </c>
      <c r="S83" s="77">
        <f t="shared" ref="R83:T83" si="36">SUM(S84,S86)</f>
        <v>14744</v>
      </c>
      <c r="T83" s="77">
        <f t="shared" si="36"/>
        <v>3976</v>
      </c>
      <c r="U83" s="25" t="s">
        <v>26</v>
      </c>
      <c r="V83" s="78"/>
    </row>
    <row r="84" s="3" customFormat="1" ht="20" customHeight="1" spans="1:22">
      <c r="A84" s="37" t="s">
        <v>312</v>
      </c>
      <c r="B84" s="33"/>
      <c r="C84" s="38"/>
      <c r="D84" s="38"/>
      <c r="E84" s="34"/>
      <c r="F84" s="38"/>
      <c r="G84" s="39"/>
      <c r="H84" s="60" t="s">
        <v>26</v>
      </c>
      <c r="I84" s="61">
        <f t="shared" ref="I84:M84" si="37">SUM(I85)</f>
        <v>0</v>
      </c>
      <c r="J84" s="61">
        <f t="shared" si="37"/>
        <v>0</v>
      </c>
      <c r="K84" s="61">
        <f t="shared" si="37"/>
        <v>0</v>
      </c>
      <c r="L84" s="61">
        <f t="shared" si="37"/>
        <v>0</v>
      </c>
      <c r="M84" s="61">
        <f t="shared" si="37"/>
        <v>0</v>
      </c>
      <c r="N84" s="25" t="s">
        <v>26</v>
      </c>
      <c r="O84" s="25" t="s">
        <v>26</v>
      </c>
      <c r="P84" s="25" t="s">
        <v>26</v>
      </c>
      <c r="Q84" s="25" t="s">
        <v>26</v>
      </c>
      <c r="R84" s="25" t="s">
        <v>26</v>
      </c>
      <c r="S84" s="77">
        <f t="shared" ref="R84:T84" si="38">SUM(S85)</f>
        <v>0</v>
      </c>
      <c r="T84" s="77">
        <f t="shared" si="38"/>
        <v>0</v>
      </c>
      <c r="U84" s="25" t="s">
        <v>26</v>
      </c>
      <c r="V84" s="78"/>
    </row>
    <row r="85" s="3" customFormat="1" ht="20" customHeight="1" spans="1:22">
      <c r="A85" s="37"/>
      <c r="B85" s="33"/>
      <c r="C85" s="38"/>
      <c r="D85" s="38"/>
      <c r="E85" s="34"/>
      <c r="F85" s="38"/>
      <c r="G85" s="39"/>
      <c r="H85" s="36"/>
      <c r="I85" s="61"/>
      <c r="J85" s="61"/>
      <c r="K85" s="61"/>
      <c r="L85" s="61"/>
      <c r="M85" s="61"/>
      <c r="N85" s="25"/>
      <c r="O85" s="25"/>
      <c r="P85" s="25"/>
      <c r="Q85" s="25"/>
      <c r="R85" s="77"/>
      <c r="S85" s="77"/>
      <c r="T85" s="77"/>
      <c r="U85" s="25"/>
      <c r="V85" s="78"/>
    </row>
    <row r="86" s="3" customFormat="1" ht="20" customHeight="1" spans="1:22">
      <c r="A86" s="37" t="s">
        <v>313</v>
      </c>
      <c r="B86" s="33"/>
      <c r="C86" s="38"/>
      <c r="D86" s="38"/>
      <c r="E86" s="34"/>
      <c r="F86" s="38"/>
      <c r="G86" s="39"/>
      <c r="H86" s="36" t="s">
        <v>314</v>
      </c>
      <c r="I86" s="61">
        <f>SUM(I87:I94)</f>
        <v>3920</v>
      </c>
      <c r="J86" s="61">
        <f>SUM(J87:J94)</f>
        <v>3920</v>
      </c>
      <c r="K86" s="61">
        <f>SUM(K87:K94)</f>
        <v>0</v>
      </c>
      <c r="L86" s="61">
        <f>SUM(L87:L94)</f>
        <v>0</v>
      </c>
      <c r="M86" s="61">
        <f>SUM(M87:M94)</f>
        <v>0</v>
      </c>
      <c r="N86" s="25" t="s">
        <v>26</v>
      </c>
      <c r="O86" s="25" t="s">
        <v>26</v>
      </c>
      <c r="P86" s="25" t="s">
        <v>26</v>
      </c>
      <c r="Q86" s="25" t="s">
        <v>26</v>
      </c>
      <c r="R86" s="25" t="s">
        <v>26</v>
      </c>
      <c r="S86" s="77">
        <f>SUM(S87:S94)</f>
        <v>14744</v>
      </c>
      <c r="T86" s="77">
        <f>SUM(T87:T94)</f>
        <v>3976</v>
      </c>
      <c r="U86" s="25" t="s">
        <v>26</v>
      </c>
      <c r="V86" s="78"/>
    </row>
    <row r="87" s="3" customFormat="1" ht="61" customHeight="1" spans="1:22">
      <c r="A87" s="83">
        <v>54</v>
      </c>
      <c r="B87" s="41" t="s">
        <v>315</v>
      </c>
      <c r="C87" s="42" t="s">
        <v>316</v>
      </c>
      <c r="D87" s="43" t="s">
        <v>36</v>
      </c>
      <c r="E87" s="42" t="s">
        <v>317</v>
      </c>
      <c r="F87" s="42" t="s">
        <v>55</v>
      </c>
      <c r="G87" s="42" t="s">
        <v>39</v>
      </c>
      <c r="H87" s="26" t="s">
        <v>318</v>
      </c>
      <c r="I87" s="62">
        <f t="shared" ref="I87:I94" si="39">SUM(J87:M87)</f>
        <v>560</v>
      </c>
      <c r="J87" s="62">
        <v>560</v>
      </c>
      <c r="K87" s="62"/>
      <c r="L87" s="62"/>
      <c r="M87" s="63"/>
      <c r="N87" s="98" t="s">
        <v>319</v>
      </c>
      <c r="O87" s="42" t="s">
        <v>42</v>
      </c>
      <c r="P87" s="79" t="s">
        <v>296</v>
      </c>
      <c r="Q87" s="79" t="s">
        <v>44</v>
      </c>
      <c r="R87" s="79" t="s">
        <v>44</v>
      </c>
      <c r="S87" s="63">
        <v>1738</v>
      </c>
      <c r="T87" s="63">
        <v>468</v>
      </c>
      <c r="U87" s="79" t="s">
        <v>45</v>
      </c>
      <c r="V87" s="78"/>
    </row>
    <row r="88" s="3" customFormat="1" ht="60" customHeight="1" spans="1:22">
      <c r="A88" s="83">
        <v>55</v>
      </c>
      <c r="B88" s="41" t="s">
        <v>320</v>
      </c>
      <c r="C88" s="42" t="s">
        <v>316</v>
      </c>
      <c r="D88" s="43" t="s">
        <v>36</v>
      </c>
      <c r="E88" s="42" t="s">
        <v>321</v>
      </c>
      <c r="F88" s="42" t="s">
        <v>158</v>
      </c>
      <c r="G88" s="42" t="s">
        <v>39</v>
      </c>
      <c r="H88" s="26" t="s">
        <v>322</v>
      </c>
      <c r="I88" s="62">
        <f t="shared" si="39"/>
        <v>480</v>
      </c>
      <c r="J88" s="62">
        <v>480</v>
      </c>
      <c r="K88" s="62"/>
      <c r="L88" s="62"/>
      <c r="M88" s="63"/>
      <c r="N88" s="98" t="s">
        <v>323</v>
      </c>
      <c r="O88" s="42" t="s">
        <v>42</v>
      </c>
      <c r="P88" s="79" t="s">
        <v>296</v>
      </c>
      <c r="Q88" s="79" t="s">
        <v>44</v>
      </c>
      <c r="R88" s="79" t="s">
        <v>44</v>
      </c>
      <c r="S88" s="63">
        <v>1544</v>
      </c>
      <c r="T88" s="63">
        <v>416</v>
      </c>
      <c r="U88" s="79" t="s">
        <v>45</v>
      </c>
      <c r="V88" s="78"/>
    </row>
    <row r="89" s="3" customFormat="1" ht="58" customHeight="1" spans="1:22">
      <c r="A89" s="83">
        <v>56</v>
      </c>
      <c r="B89" s="41" t="s">
        <v>324</v>
      </c>
      <c r="C89" s="42" t="s">
        <v>316</v>
      </c>
      <c r="D89" s="43" t="s">
        <v>36</v>
      </c>
      <c r="E89" s="42" t="s">
        <v>325</v>
      </c>
      <c r="F89" s="42" t="s">
        <v>108</v>
      </c>
      <c r="G89" s="42" t="s">
        <v>39</v>
      </c>
      <c r="H89" s="26" t="s">
        <v>326</v>
      </c>
      <c r="I89" s="62">
        <f t="shared" si="39"/>
        <v>480</v>
      </c>
      <c r="J89" s="62">
        <v>480</v>
      </c>
      <c r="K89" s="62"/>
      <c r="L89" s="62"/>
      <c r="M89" s="63"/>
      <c r="N89" s="98" t="s">
        <v>327</v>
      </c>
      <c r="O89" s="42" t="s">
        <v>42</v>
      </c>
      <c r="P89" s="79" t="s">
        <v>296</v>
      </c>
      <c r="Q89" s="79" t="s">
        <v>44</v>
      </c>
      <c r="R89" s="79" t="s">
        <v>44</v>
      </c>
      <c r="S89" s="63">
        <v>1941</v>
      </c>
      <c r="T89" s="63">
        <v>523</v>
      </c>
      <c r="U89" s="79" t="s">
        <v>45</v>
      </c>
      <c r="V89" s="78"/>
    </row>
    <row r="90" s="3" customFormat="1" ht="60" customHeight="1" spans="1:22">
      <c r="A90" s="83">
        <v>57</v>
      </c>
      <c r="B90" s="41" t="s">
        <v>328</v>
      </c>
      <c r="C90" s="42" t="s">
        <v>316</v>
      </c>
      <c r="D90" s="43" t="s">
        <v>36</v>
      </c>
      <c r="E90" s="42" t="s">
        <v>329</v>
      </c>
      <c r="F90" s="42" t="s">
        <v>38</v>
      </c>
      <c r="G90" s="42" t="s">
        <v>39</v>
      </c>
      <c r="H90" s="26" t="s">
        <v>330</v>
      </c>
      <c r="I90" s="62">
        <f t="shared" si="39"/>
        <v>520</v>
      </c>
      <c r="J90" s="62">
        <v>520</v>
      </c>
      <c r="K90" s="62"/>
      <c r="L90" s="62"/>
      <c r="M90" s="63"/>
      <c r="N90" s="98" t="s">
        <v>331</v>
      </c>
      <c r="O90" s="42" t="s">
        <v>42</v>
      </c>
      <c r="P90" s="79" t="s">
        <v>296</v>
      </c>
      <c r="Q90" s="79" t="s">
        <v>44</v>
      </c>
      <c r="R90" s="79" t="s">
        <v>44</v>
      </c>
      <c r="S90" s="63">
        <v>2007</v>
      </c>
      <c r="T90" s="63">
        <v>541</v>
      </c>
      <c r="U90" s="79" t="s">
        <v>45</v>
      </c>
      <c r="V90" s="78"/>
    </row>
    <row r="91" s="3" customFormat="1" ht="63" customHeight="1" spans="1:22">
      <c r="A91" s="83">
        <v>58</v>
      </c>
      <c r="B91" s="41" t="s">
        <v>332</v>
      </c>
      <c r="C91" s="42" t="s">
        <v>316</v>
      </c>
      <c r="D91" s="43" t="s">
        <v>36</v>
      </c>
      <c r="E91" s="42" t="s">
        <v>333</v>
      </c>
      <c r="F91" s="42" t="s">
        <v>48</v>
      </c>
      <c r="G91" s="42" t="s">
        <v>39</v>
      </c>
      <c r="H91" s="26" t="s">
        <v>334</v>
      </c>
      <c r="I91" s="62">
        <f t="shared" si="39"/>
        <v>360</v>
      </c>
      <c r="J91" s="62">
        <v>360</v>
      </c>
      <c r="K91" s="62"/>
      <c r="L91" s="62"/>
      <c r="M91" s="63"/>
      <c r="N91" s="98" t="s">
        <v>335</v>
      </c>
      <c r="O91" s="42" t="s">
        <v>42</v>
      </c>
      <c r="P91" s="79" t="s">
        <v>296</v>
      </c>
      <c r="Q91" s="79" t="s">
        <v>44</v>
      </c>
      <c r="R91" s="79" t="s">
        <v>44</v>
      </c>
      <c r="S91" s="63">
        <v>1424</v>
      </c>
      <c r="T91" s="63">
        <v>384</v>
      </c>
      <c r="U91" s="79" t="s">
        <v>45</v>
      </c>
      <c r="V91" s="78"/>
    </row>
    <row r="92" s="3" customFormat="1" ht="60" customHeight="1" spans="1:22">
      <c r="A92" s="83">
        <v>59</v>
      </c>
      <c r="B92" s="41" t="s">
        <v>336</v>
      </c>
      <c r="C92" s="42" t="s">
        <v>316</v>
      </c>
      <c r="D92" s="43" t="s">
        <v>36</v>
      </c>
      <c r="E92" s="42" t="s">
        <v>337</v>
      </c>
      <c r="F92" s="42" t="s">
        <v>100</v>
      </c>
      <c r="G92" s="42" t="s">
        <v>39</v>
      </c>
      <c r="H92" s="26" t="s">
        <v>338</v>
      </c>
      <c r="I92" s="62">
        <f t="shared" si="39"/>
        <v>480</v>
      </c>
      <c r="J92" s="62">
        <v>480</v>
      </c>
      <c r="K92" s="62"/>
      <c r="L92" s="62"/>
      <c r="M92" s="63"/>
      <c r="N92" s="98" t="s">
        <v>323</v>
      </c>
      <c r="O92" s="42" t="s">
        <v>42</v>
      </c>
      <c r="P92" s="79" t="s">
        <v>296</v>
      </c>
      <c r="Q92" s="79" t="s">
        <v>44</v>
      </c>
      <c r="R92" s="79" t="s">
        <v>44</v>
      </c>
      <c r="S92" s="63">
        <v>1991</v>
      </c>
      <c r="T92" s="63">
        <v>538</v>
      </c>
      <c r="U92" s="79" t="s">
        <v>45</v>
      </c>
      <c r="V92" s="78"/>
    </row>
    <row r="93" s="3" customFormat="1" ht="64" customHeight="1" spans="1:22">
      <c r="A93" s="83">
        <v>60</v>
      </c>
      <c r="B93" s="41" t="s">
        <v>339</v>
      </c>
      <c r="C93" s="42" t="s">
        <v>316</v>
      </c>
      <c r="D93" s="43" t="s">
        <v>36</v>
      </c>
      <c r="E93" s="42" t="s">
        <v>340</v>
      </c>
      <c r="F93" s="42" t="s">
        <v>121</v>
      </c>
      <c r="G93" s="42" t="s">
        <v>39</v>
      </c>
      <c r="H93" s="26" t="s">
        <v>341</v>
      </c>
      <c r="I93" s="62">
        <f t="shared" si="39"/>
        <v>440</v>
      </c>
      <c r="J93" s="62">
        <v>440</v>
      </c>
      <c r="K93" s="62"/>
      <c r="L93" s="62"/>
      <c r="M93" s="63"/>
      <c r="N93" s="98" t="s">
        <v>327</v>
      </c>
      <c r="O93" s="42" t="s">
        <v>42</v>
      </c>
      <c r="P93" s="79" t="s">
        <v>296</v>
      </c>
      <c r="Q93" s="79" t="s">
        <v>44</v>
      </c>
      <c r="R93" s="79" t="s">
        <v>44</v>
      </c>
      <c r="S93" s="63">
        <v>1783</v>
      </c>
      <c r="T93" s="63">
        <v>481</v>
      </c>
      <c r="U93" s="79" t="s">
        <v>45</v>
      </c>
      <c r="V93" s="78"/>
    </row>
    <row r="94" s="3" customFormat="1" ht="67" customHeight="1" spans="1:22">
      <c r="A94" s="83">
        <v>61</v>
      </c>
      <c r="B94" s="41" t="s">
        <v>342</v>
      </c>
      <c r="C94" s="42" t="s">
        <v>316</v>
      </c>
      <c r="D94" s="43" t="s">
        <v>36</v>
      </c>
      <c r="E94" s="42" t="s">
        <v>343</v>
      </c>
      <c r="F94" s="42" t="s">
        <v>65</v>
      </c>
      <c r="G94" s="42" t="s">
        <v>39</v>
      </c>
      <c r="H94" s="26" t="s">
        <v>344</v>
      </c>
      <c r="I94" s="62">
        <f t="shared" si="39"/>
        <v>600</v>
      </c>
      <c r="J94" s="62">
        <v>600</v>
      </c>
      <c r="K94" s="62"/>
      <c r="L94" s="62"/>
      <c r="M94" s="63"/>
      <c r="N94" s="98" t="s">
        <v>319</v>
      </c>
      <c r="O94" s="42" t="s">
        <v>42</v>
      </c>
      <c r="P94" s="79" t="s">
        <v>296</v>
      </c>
      <c r="Q94" s="79" t="s">
        <v>44</v>
      </c>
      <c r="R94" s="79" t="s">
        <v>44</v>
      </c>
      <c r="S94" s="63">
        <v>2316</v>
      </c>
      <c r="T94" s="63">
        <v>625</v>
      </c>
      <c r="U94" s="79" t="s">
        <v>45</v>
      </c>
      <c r="V94" s="78"/>
    </row>
    <row r="95" s="3" customFormat="1" ht="20" customHeight="1" spans="1:22">
      <c r="A95" s="32" t="s">
        <v>345</v>
      </c>
      <c r="B95" s="33"/>
      <c r="C95" s="33"/>
      <c r="D95" s="34"/>
      <c r="E95" s="34"/>
      <c r="F95" s="34"/>
      <c r="G95" s="35"/>
      <c r="H95" s="36" t="s">
        <v>346</v>
      </c>
      <c r="I95" s="61">
        <f t="shared" ref="I95:M95" si="40">SUM(I96)</f>
        <v>150</v>
      </c>
      <c r="J95" s="61">
        <f t="shared" si="40"/>
        <v>150</v>
      </c>
      <c r="K95" s="61">
        <f t="shared" si="40"/>
        <v>0</v>
      </c>
      <c r="L95" s="61">
        <f t="shared" si="40"/>
        <v>0</v>
      </c>
      <c r="M95" s="61">
        <f t="shared" si="40"/>
        <v>0</v>
      </c>
      <c r="N95" s="25" t="s">
        <v>26</v>
      </c>
      <c r="O95" s="25" t="s">
        <v>26</v>
      </c>
      <c r="P95" s="25" t="s">
        <v>26</v>
      </c>
      <c r="Q95" s="25" t="s">
        <v>26</v>
      </c>
      <c r="R95" s="25" t="s">
        <v>26</v>
      </c>
      <c r="S95" s="77">
        <f t="shared" ref="R95:T95" si="41">SUM(S96)</f>
        <v>0</v>
      </c>
      <c r="T95" s="77">
        <f t="shared" si="41"/>
        <v>0</v>
      </c>
      <c r="U95" s="25" t="s">
        <v>26</v>
      </c>
      <c r="V95" s="78"/>
    </row>
    <row r="96" s="3" customFormat="1" ht="20" customHeight="1" spans="1:22">
      <c r="A96" s="37" t="s">
        <v>347</v>
      </c>
      <c r="B96" s="33"/>
      <c r="C96" s="38"/>
      <c r="D96" s="38"/>
      <c r="E96" s="34"/>
      <c r="F96" s="38"/>
      <c r="G96" s="39"/>
      <c r="H96" s="36" t="s">
        <v>346</v>
      </c>
      <c r="I96" s="61">
        <f t="shared" ref="I96:M96" si="42">SUM(I97:I97)</f>
        <v>150</v>
      </c>
      <c r="J96" s="61">
        <f t="shared" si="42"/>
        <v>150</v>
      </c>
      <c r="K96" s="61">
        <f t="shared" si="42"/>
        <v>0</v>
      </c>
      <c r="L96" s="61">
        <f t="shared" si="42"/>
        <v>0</v>
      </c>
      <c r="M96" s="61">
        <f t="shared" si="42"/>
        <v>0</v>
      </c>
      <c r="N96" s="25" t="s">
        <v>26</v>
      </c>
      <c r="O96" s="25" t="s">
        <v>26</v>
      </c>
      <c r="P96" s="25" t="s">
        <v>26</v>
      </c>
      <c r="Q96" s="25" t="s">
        <v>26</v>
      </c>
      <c r="R96" s="25" t="s">
        <v>26</v>
      </c>
      <c r="S96" s="77">
        <f t="shared" ref="R96:T96" si="43">SUM(S97:S97)</f>
        <v>0</v>
      </c>
      <c r="T96" s="77">
        <f t="shared" si="43"/>
        <v>0</v>
      </c>
      <c r="U96" s="25" t="s">
        <v>26</v>
      </c>
      <c r="V96" s="78"/>
    </row>
    <row r="97" s="4" customFormat="1" ht="45" customHeight="1" spans="1:22">
      <c r="A97" s="40">
        <v>62</v>
      </c>
      <c r="B97" s="41" t="s">
        <v>348</v>
      </c>
      <c r="C97" s="42" t="s">
        <v>349</v>
      </c>
      <c r="D97" s="43" t="s">
        <v>234</v>
      </c>
      <c r="E97" s="42" t="s">
        <v>350</v>
      </c>
      <c r="F97" s="43" t="s">
        <v>351</v>
      </c>
      <c r="G97" s="43" t="s">
        <v>352</v>
      </c>
      <c r="H97" s="26" t="s">
        <v>353</v>
      </c>
      <c r="I97" s="62">
        <f>SUM(J97:M97)</f>
        <v>150</v>
      </c>
      <c r="J97" s="62">
        <v>150</v>
      </c>
      <c r="K97" s="62"/>
      <c r="L97" s="62"/>
      <c r="M97" s="63"/>
      <c r="N97" s="98" t="s">
        <v>354</v>
      </c>
      <c r="O97" s="42" t="s">
        <v>42</v>
      </c>
      <c r="P97" s="79" t="s">
        <v>296</v>
      </c>
      <c r="Q97" s="79" t="s">
        <v>44</v>
      </c>
      <c r="R97" s="79" t="s">
        <v>44</v>
      </c>
      <c r="S97" s="25" t="s">
        <v>26</v>
      </c>
      <c r="T97" s="25" t="s">
        <v>26</v>
      </c>
      <c r="U97" s="79" t="s">
        <v>45</v>
      </c>
      <c r="V97" s="80"/>
    </row>
    <row r="98" s="2" customFormat="1" ht="30" customHeight="1" spans="1:22">
      <c r="A98" s="89" t="s">
        <v>355</v>
      </c>
      <c r="B98" s="90"/>
      <c r="C98" s="90"/>
      <c r="D98" s="90"/>
      <c r="E98" s="90"/>
      <c r="F98" s="90"/>
      <c r="G98" s="91"/>
      <c r="H98" s="60" t="s">
        <v>26</v>
      </c>
      <c r="I98" s="59"/>
      <c r="J98" s="59"/>
      <c r="K98" s="59"/>
      <c r="L98" s="59"/>
      <c r="M98" s="99"/>
      <c r="N98" s="99"/>
      <c r="O98" s="99"/>
      <c r="P98" s="99"/>
      <c r="Q98" s="99"/>
      <c r="R98" s="99"/>
      <c r="S98" s="99"/>
      <c r="T98" s="99"/>
      <c r="U98" s="99"/>
      <c r="V98" s="103"/>
    </row>
    <row r="99" s="1" customFormat="1" ht="20" customHeight="1" spans="1:22">
      <c r="A99" s="40"/>
      <c r="B99" s="92" t="s">
        <v>356</v>
      </c>
      <c r="C99" s="93"/>
      <c r="D99" s="94"/>
      <c r="E99" s="95"/>
      <c r="F99" s="94"/>
      <c r="G99" s="94"/>
      <c r="H99" s="96"/>
      <c r="I99" s="100"/>
      <c r="J99" s="96"/>
      <c r="K99" s="96"/>
      <c r="L99" s="96"/>
      <c r="M99" s="43"/>
      <c r="N99" s="43"/>
      <c r="O99" s="43"/>
      <c r="P99" s="43"/>
      <c r="Q99" s="43"/>
      <c r="R99" s="43"/>
      <c r="S99" s="43"/>
      <c r="T99" s="43"/>
      <c r="U99" s="43"/>
      <c r="V99" s="80"/>
    </row>
    <row r="100" s="1" customFormat="1" ht="20" customHeight="1" spans="1:22">
      <c r="A100" s="40"/>
      <c r="B100" s="92" t="s">
        <v>356</v>
      </c>
      <c r="C100" s="93"/>
      <c r="D100" s="94"/>
      <c r="E100" s="95"/>
      <c r="F100" s="94"/>
      <c r="G100" s="94"/>
      <c r="H100" s="96"/>
      <c r="I100" s="100"/>
      <c r="J100" s="96"/>
      <c r="K100" s="96"/>
      <c r="L100" s="96"/>
      <c r="M100" s="43"/>
      <c r="N100" s="43"/>
      <c r="O100" s="43"/>
      <c r="P100" s="43"/>
      <c r="Q100" s="43"/>
      <c r="R100" s="43"/>
      <c r="S100" s="43"/>
      <c r="T100" s="43"/>
      <c r="U100" s="43"/>
      <c r="V100" s="80"/>
    </row>
    <row r="101" s="2" customFormat="1" ht="32" customHeight="1" spans="1:22">
      <c r="A101" s="89" t="s">
        <v>357</v>
      </c>
      <c r="B101" s="90"/>
      <c r="C101" s="90"/>
      <c r="D101" s="90"/>
      <c r="E101" s="90"/>
      <c r="F101" s="90"/>
      <c r="G101" s="91"/>
      <c r="H101" s="89" t="s">
        <v>358</v>
      </c>
      <c r="I101" s="90">
        <f t="shared" ref="I101:M101" si="44">SUM(I102)</f>
        <v>643.1</v>
      </c>
      <c r="J101" s="90">
        <f t="shared" si="44"/>
        <v>643.1</v>
      </c>
      <c r="K101" s="90">
        <f t="shared" si="44"/>
        <v>0</v>
      </c>
      <c r="L101" s="90">
        <f t="shared" si="44"/>
        <v>0</v>
      </c>
      <c r="M101" s="90">
        <f t="shared" si="44"/>
        <v>0</v>
      </c>
      <c r="N101" s="91" t="s">
        <v>26</v>
      </c>
      <c r="O101" s="60" t="s">
        <v>26</v>
      </c>
      <c r="P101" s="60" t="s">
        <v>26</v>
      </c>
      <c r="Q101" s="60" t="s">
        <v>26</v>
      </c>
      <c r="R101" s="25" t="s">
        <v>26</v>
      </c>
      <c r="S101" s="75">
        <f t="shared" ref="R101:T101" si="45">SUM(S102)</f>
        <v>1507</v>
      </c>
      <c r="T101" s="75">
        <f t="shared" si="45"/>
        <v>1507</v>
      </c>
      <c r="U101" s="60" t="s">
        <v>26</v>
      </c>
      <c r="V101" s="103"/>
    </row>
    <row r="102" s="3" customFormat="1" ht="20" customHeight="1" spans="1:22">
      <c r="A102" s="32" t="s">
        <v>359</v>
      </c>
      <c r="B102" s="33"/>
      <c r="C102" s="33"/>
      <c r="D102" s="34"/>
      <c r="E102" s="34"/>
      <c r="F102" s="34"/>
      <c r="G102" s="35"/>
      <c r="H102" s="36" t="s">
        <v>360</v>
      </c>
      <c r="I102" s="61">
        <f t="shared" ref="I102:M102" si="46">SUM(I103)</f>
        <v>643.1</v>
      </c>
      <c r="J102" s="61">
        <f t="shared" si="46"/>
        <v>643.1</v>
      </c>
      <c r="K102" s="61">
        <f t="shared" si="46"/>
        <v>0</v>
      </c>
      <c r="L102" s="61">
        <f t="shared" si="46"/>
        <v>0</v>
      </c>
      <c r="M102" s="61">
        <f t="shared" si="46"/>
        <v>0</v>
      </c>
      <c r="N102" s="25" t="s">
        <v>26</v>
      </c>
      <c r="O102" s="25" t="s">
        <v>26</v>
      </c>
      <c r="P102" s="25" t="s">
        <v>26</v>
      </c>
      <c r="Q102" s="25" t="s">
        <v>26</v>
      </c>
      <c r="R102" s="25" t="s">
        <v>26</v>
      </c>
      <c r="S102" s="77">
        <f t="shared" ref="R102:T102" si="47">SUM(S103)</f>
        <v>1507</v>
      </c>
      <c r="T102" s="77">
        <f t="shared" si="47"/>
        <v>1507</v>
      </c>
      <c r="U102" s="25" t="s">
        <v>26</v>
      </c>
      <c r="V102" s="78"/>
    </row>
    <row r="103" s="3" customFormat="1" ht="20" customHeight="1" spans="1:22">
      <c r="A103" s="37" t="s">
        <v>361</v>
      </c>
      <c r="B103" s="33"/>
      <c r="C103" s="38"/>
      <c r="D103" s="38"/>
      <c r="E103" s="34"/>
      <c r="F103" s="38"/>
      <c r="G103" s="39"/>
      <c r="H103" s="36" t="s">
        <v>362</v>
      </c>
      <c r="I103" s="61">
        <f t="shared" ref="I103:M103" si="48">SUM(I104:I105)</f>
        <v>643.1</v>
      </c>
      <c r="J103" s="61">
        <f t="shared" si="48"/>
        <v>643.1</v>
      </c>
      <c r="K103" s="61">
        <f t="shared" si="48"/>
        <v>0</v>
      </c>
      <c r="L103" s="61">
        <f t="shared" si="48"/>
        <v>0</v>
      </c>
      <c r="M103" s="61">
        <f t="shared" si="48"/>
        <v>0</v>
      </c>
      <c r="N103" s="25" t="s">
        <v>26</v>
      </c>
      <c r="O103" s="25" t="s">
        <v>26</v>
      </c>
      <c r="P103" s="25" t="s">
        <v>26</v>
      </c>
      <c r="Q103" s="25" t="s">
        <v>26</v>
      </c>
      <c r="R103" s="25" t="s">
        <v>26</v>
      </c>
      <c r="S103" s="77">
        <f t="shared" ref="R103:T103" si="49">SUM(S104:S105)</f>
        <v>1507</v>
      </c>
      <c r="T103" s="77">
        <f t="shared" si="49"/>
        <v>1507</v>
      </c>
      <c r="U103" s="25" t="s">
        <v>26</v>
      </c>
      <c r="V103" s="78"/>
    </row>
    <row r="104" s="4" customFormat="1" ht="63" customHeight="1" spans="1:22">
      <c r="A104" s="40">
        <v>63</v>
      </c>
      <c r="B104" s="41" t="s">
        <v>363</v>
      </c>
      <c r="C104" s="42" t="s">
        <v>364</v>
      </c>
      <c r="D104" s="43" t="s">
        <v>36</v>
      </c>
      <c r="E104" s="87" t="s">
        <v>273</v>
      </c>
      <c r="F104" s="88" t="s">
        <v>39</v>
      </c>
      <c r="G104" s="88" t="s">
        <v>39</v>
      </c>
      <c r="H104" s="26" t="s">
        <v>365</v>
      </c>
      <c r="I104" s="62">
        <f>SUM(J104:M104)</f>
        <v>638.6</v>
      </c>
      <c r="J104" s="62">
        <v>638.6</v>
      </c>
      <c r="K104" s="62"/>
      <c r="L104" s="62"/>
      <c r="M104" s="63"/>
      <c r="N104" s="41" t="s">
        <v>366</v>
      </c>
      <c r="O104" s="42" t="s">
        <v>42</v>
      </c>
      <c r="P104" s="79" t="s">
        <v>296</v>
      </c>
      <c r="Q104" s="79" t="s">
        <v>44</v>
      </c>
      <c r="R104" s="79" t="s">
        <v>45</v>
      </c>
      <c r="S104" s="63">
        <v>1501</v>
      </c>
      <c r="T104" s="63">
        <v>1501</v>
      </c>
      <c r="U104" s="79" t="s">
        <v>45</v>
      </c>
      <c r="V104" s="80"/>
    </row>
    <row r="105" s="4" customFormat="1" ht="48" customHeight="1" spans="1:22">
      <c r="A105" s="40">
        <v>64</v>
      </c>
      <c r="B105" s="41" t="s">
        <v>367</v>
      </c>
      <c r="C105" s="42" t="s">
        <v>364</v>
      </c>
      <c r="D105" s="43" t="s">
        <v>36</v>
      </c>
      <c r="E105" s="87" t="s">
        <v>273</v>
      </c>
      <c r="F105" s="88" t="s">
        <v>368</v>
      </c>
      <c r="G105" s="88" t="s">
        <v>368</v>
      </c>
      <c r="H105" s="26" t="s">
        <v>369</v>
      </c>
      <c r="I105" s="62">
        <f>SUM(J105:M105)</f>
        <v>4.5</v>
      </c>
      <c r="J105" s="62">
        <v>4.5</v>
      </c>
      <c r="K105" s="62"/>
      <c r="L105" s="62"/>
      <c r="M105" s="63"/>
      <c r="N105" s="41" t="s">
        <v>370</v>
      </c>
      <c r="O105" s="42" t="s">
        <v>42</v>
      </c>
      <c r="P105" s="79" t="s">
        <v>296</v>
      </c>
      <c r="Q105" s="79" t="s">
        <v>44</v>
      </c>
      <c r="R105" s="79" t="s">
        <v>45</v>
      </c>
      <c r="S105" s="63">
        <v>6</v>
      </c>
      <c r="T105" s="63">
        <v>6</v>
      </c>
      <c r="U105" s="79" t="s">
        <v>45</v>
      </c>
      <c r="V105" s="80"/>
    </row>
    <row r="106" s="2" customFormat="1" ht="32" customHeight="1" spans="1:22">
      <c r="A106" s="89" t="s">
        <v>371</v>
      </c>
      <c r="B106" s="90"/>
      <c r="C106" s="90"/>
      <c r="D106" s="90"/>
      <c r="E106" s="90"/>
      <c r="F106" s="90"/>
      <c r="G106" s="91"/>
      <c r="H106" s="31" t="s">
        <v>372</v>
      </c>
      <c r="I106" s="97">
        <f t="shared" ref="I106:M106" si="50">SUM(I107)</f>
        <v>160</v>
      </c>
      <c r="J106" s="97">
        <f t="shared" si="50"/>
        <v>160</v>
      </c>
      <c r="K106" s="97">
        <f t="shared" si="50"/>
        <v>0</v>
      </c>
      <c r="L106" s="97">
        <f t="shared" si="50"/>
        <v>0</v>
      </c>
      <c r="M106" s="97">
        <f t="shared" si="50"/>
        <v>0</v>
      </c>
      <c r="N106" s="60" t="s">
        <v>26</v>
      </c>
      <c r="O106" s="60" t="s">
        <v>26</v>
      </c>
      <c r="P106" s="60" t="s">
        <v>26</v>
      </c>
      <c r="Q106" s="60" t="s">
        <v>26</v>
      </c>
      <c r="R106" s="25" t="s">
        <v>26</v>
      </c>
      <c r="S106" s="102">
        <f t="shared" ref="R106:T106" si="51">SUM(S107)</f>
        <v>0</v>
      </c>
      <c r="T106" s="102">
        <f t="shared" si="51"/>
        <v>0</v>
      </c>
      <c r="U106" s="60" t="s">
        <v>26</v>
      </c>
      <c r="V106" s="103"/>
    </row>
    <row r="107" s="3" customFormat="1" ht="20" customHeight="1" spans="1:22">
      <c r="A107" s="37" t="s">
        <v>373</v>
      </c>
      <c r="B107" s="33"/>
      <c r="C107" s="38"/>
      <c r="D107" s="38"/>
      <c r="E107" s="34"/>
      <c r="F107" s="38"/>
      <c r="G107" s="39"/>
      <c r="H107" s="36" t="s">
        <v>374</v>
      </c>
      <c r="I107" s="61">
        <f>SUM(I108:I108)</f>
        <v>160</v>
      </c>
      <c r="J107" s="61">
        <f>SUM(J108:J108)</f>
        <v>160</v>
      </c>
      <c r="K107" s="61">
        <f>SUM(K108:K108)</f>
        <v>0</v>
      </c>
      <c r="L107" s="61">
        <f>SUM(L108:L108)</f>
        <v>0</v>
      </c>
      <c r="M107" s="61">
        <f>SUM(M108:M108)</f>
        <v>0</v>
      </c>
      <c r="N107" s="25" t="s">
        <v>26</v>
      </c>
      <c r="O107" s="25" t="s">
        <v>26</v>
      </c>
      <c r="P107" s="25" t="s">
        <v>26</v>
      </c>
      <c r="Q107" s="25" t="s">
        <v>26</v>
      </c>
      <c r="R107" s="25" t="s">
        <v>26</v>
      </c>
      <c r="S107" s="77">
        <f>SUM(S108:S108)</f>
        <v>0</v>
      </c>
      <c r="T107" s="77">
        <f>SUM(T108:T108)</f>
        <v>0</v>
      </c>
      <c r="U107" s="25" t="s">
        <v>26</v>
      </c>
      <c r="V107" s="78"/>
    </row>
    <row r="108" s="4" customFormat="1" ht="44" customHeight="1" spans="1:22">
      <c r="A108" s="40">
        <v>65</v>
      </c>
      <c r="B108" s="41" t="s">
        <v>375</v>
      </c>
      <c r="C108" s="43" t="s">
        <v>376</v>
      </c>
      <c r="D108" s="43" t="s">
        <v>36</v>
      </c>
      <c r="E108" s="87" t="s">
        <v>377</v>
      </c>
      <c r="F108" s="88" t="s">
        <v>378</v>
      </c>
      <c r="G108" s="88" t="s">
        <v>39</v>
      </c>
      <c r="H108" s="26" t="s">
        <v>379</v>
      </c>
      <c r="I108" s="62">
        <f>SUM(J108:M108)</f>
        <v>160</v>
      </c>
      <c r="J108" s="62">
        <v>160</v>
      </c>
      <c r="K108" s="62"/>
      <c r="L108" s="62"/>
      <c r="M108" s="63"/>
      <c r="N108" s="101" t="s">
        <v>26</v>
      </c>
      <c r="O108" s="42" t="s">
        <v>42</v>
      </c>
      <c r="P108" s="101" t="s">
        <v>26</v>
      </c>
      <c r="Q108" s="101" t="s">
        <v>26</v>
      </c>
      <c r="R108" s="101" t="s">
        <v>26</v>
      </c>
      <c r="S108" s="101" t="s">
        <v>26</v>
      </c>
      <c r="T108" s="101" t="s">
        <v>26</v>
      </c>
      <c r="U108" s="79" t="s">
        <v>45</v>
      </c>
      <c r="V108" s="80"/>
    </row>
  </sheetData>
  <mergeCells count="55">
    <mergeCell ref="A1:T1"/>
    <mergeCell ref="A2:T2"/>
    <mergeCell ref="I3:M3"/>
    <mergeCell ref="A6:G6"/>
    <mergeCell ref="A7:G7"/>
    <mergeCell ref="A8:G8"/>
    <mergeCell ref="A15:G15"/>
    <mergeCell ref="A29:G29"/>
    <mergeCell ref="A33:G33"/>
    <mergeCell ref="A34:G34"/>
    <mergeCell ref="A37:G37"/>
    <mergeCell ref="A55:G55"/>
    <mergeCell ref="A60:G60"/>
    <mergeCell ref="A61:G61"/>
    <mergeCell ref="A63:G63"/>
    <mergeCell ref="A64:G64"/>
    <mergeCell ref="A66:G66"/>
    <mergeCell ref="A67:G67"/>
    <mergeCell ref="A69:G69"/>
    <mergeCell ref="A70:G70"/>
    <mergeCell ref="A71:G71"/>
    <mergeCell ref="A73:G73"/>
    <mergeCell ref="A74:G74"/>
    <mergeCell ref="A76:G76"/>
    <mergeCell ref="A77:G77"/>
    <mergeCell ref="A78:G78"/>
    <mergeCell ref="A83:G83"/>
    <mergeCell ref="A84:G84"/>
    <mergeCell ref="A86:G86"/>
    <mergeCell ref="A95:G95"/>
    <mergeCell ref="A96:G96"/>
    <mergeCell ref="A98:G98"/>
    <mergeCell ref="A101:G101"/>
    <mergeCell ref="H101:N101"/>
    <mergeCell ref="A102:G102"/>
    <mergeCell ref="A103:G103"/>
    <mergeCell ref="A106:G106"/>
    <mergeCell ref="A107:G107"/>
    <mergeCell ref="A3:A4"/>
    <mergeCell ref="B3:B4"/>
    <mergeCell ref="C3:C4"/>
    <mergeCell ref="D3:D4"/>
    <mergeCell ref="E3:E4"/>
    <mergeCell ref="F3:F4"/>
    <mergeCell ref="G3:G4"/>
    <mergeCell ref="H3:H4"/>
    <mergeCell ref="N3:N4"/>
    <mergeCell ref="O3:O4"/>
    <mergeCell ref="P3:P4"/>
    <mergeCell ref="Q3:Q4"/>
    <mergeCell ref="R3:R4"/>
    <mergeCell ref="S3:S4"/>
    <mergeCell ref="T3:T4"/>
    <mergeCell ref="U3:U4"/>
    <mergeCell ref="V3:V4"/>
  </mergeCells>
  <dataValidations count="2">
    <dataValidation type="list" allowBlank="1" showInputMessage="1" showErrorMessage="1" sqref="Q52:R52 Q65:R65 U65 U68 Q72:R72 U72 Q75:R75 U75 Q97:R97 U97 U108 U9:U14 U16:U28 U30:U32 U35:U36 U38:U54 U56:U59 U79:U82 U87:U94 U104:U105 Q9:R14 Q16:R28 Q30:R32 Q35:R36 Q38:R45 Q79:R82 Q87:R94 Q104:R105">
      <formula1>"是,否"</formula1>
    </dataValidation>
    <dataValidation type="list" allowBlank="1" showInputMessage="1" showErrorMessage="1" sqref="P72 P75 P97 P79:P82 P87:P94 P104:P105">
      <formula1>"土地流转,就业务工,带动生产,帮助产销对接,收益分红,不涉及"</formula1>
    </dataValidation>
  </dataValidations>
  <pageMargins left="0.896527777777778" right="0.502777777777778" top="0.751388888888889" bottom="0.554166666666667" header="0.297916666666667" footer="0.297916666666667"/>
  <pageSetup paperSize="8" scale="58"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全县项目库表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Jiangkc</dc:creator>
  <cp:lastModifiedBy>德过且过</cp:lastModifiedBy>
  <dcterms:created xsi:type="dcterms:W3CDTF">2021-02-17T02:10:00Z</dcterms:created>
  <cp:lastPrinted>2023-05-29T08:10:00Z</cp:lastPrinted>
  <dcterms:modified xsi:type="dcterms:W3CDTF">2024-12-12T03:33:05Z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65125DED9E2C43688FEEE54A443949FE_13</vt:lpwstr>
  </property>
  <property fmtid="{D5CDD505-2E9C-101B-9397-08002B2CF9AE}" pid="4" name="KSOReadingLayout">
    <vt:bool>true</vt:bool>
  </property>
</Properties>
</file>