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440"/>
  </bookViews>
  <sheets>
    <sheet name="样表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<sst xmlns="http://schemas.openxmlformats.org/spreadsheetml/2006/main" count="28" uniqueCount="28">
  <si>
    <r>
      <t>公共资源交易数据2024年 4</t>
    </r>
    <r>
      <rPr>
        <b/>
        <sz val="14"/>
        <color rgb="FF000000"/>
        <rFont val="等线"/>
        <charset val="134"/>
      </rPr>
      <t>月统计表</t>
    </r>
  </si>
  <si>
    <t>类别</t>
  </si>
  <si>
    <t>交易项目数（宗）</t>
  </si>
  <si>
    <t>预算\拦标价\挂牌价金额（万元）</t>
  </si>
  <si>
    <t>中标\成交金额（万元）</t>
  </si>
  <si>
    <t>全流程电子化交易项目数（宗）</t>
  </si>
  <si>
    <t>全流程电子化率（%）</t>
  </si>
  <si>
    <t>远程异地评标交易项目数（宗）</t>
  </si>
  <si>
    <t>远程异地评标项目占比（%）</t>
  </si>
  <si>
    <t>节约资金（万元）</t>
  </si>
  <si>
    <t>节资率（%）</t>
  </si>
  <si>
    <t>增加资金（万元）</t>
  </si>
  <si>
    <t>增资率（%）</t>
  </si>
  <si>
    <t>项目占比情况（%）</t>
  </si>
  <si>
    <t>金额占比情况（%）</t>
  </si>
  <si>
    <t>工程建设</t>
  </si>
  <si>
    <t>工程建设合计</t>
  </si>
  <si>
    <t>房建市政工程</t>
  </si>
  <si>
    <t>水利工程</t>
  </si>
  <si>
    <t>公路工程</t>
  </si>
  <si>
    <t>铁路工程</t>
  </si>
  <si>
    <t>其他工程</t>
  </si>
  <si>
    <t>政府采购</t>
  </si>
  <si>
    <t>矿业权交易</t>
  </si>
  <si>
    <t>国有产权交易</t>
  </si>
  <si>
    <t>国有土地出让</t>
  </si>
  <si>
    <t>其他</t>
  </si>
  <si>
    <t>合计</t>
  </si>
</sst>
</file>

<file path=xl/styles.xml><?xml version="1.0" encoding="utf-8"?>
<styleSheet xmlns="http://schemas.openxmlformats.org/spreadsheetml/2006/main">
  <numFmts count="8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0.00_);[Red]\(0.00\)"/>
    <numFmt numFmtId="179" formatCode="0_);[Red]\(0\)"/>
  </numFmts>
  <fonts count="28">
    <font>
      <sz val="11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1"/>
      <name val="宋体"/>
      <charset val="134"/>
    </font>
    <font>
      <b/>
      <sz val="11"/>
      <color indexed="8"/>
      <name val="黑体"/>
      <charset val="134"/>
    </font>
    <font>
      <b/>
      <sz val="11"/>
      <color rgb="FFFF000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2"/>
      <name val="宋体"/>
      <charset val="134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4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2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0" fillId="0" borderId="0"/>
    <xf numFmtId="0" fontId="23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6" borderId="7" applyNumberFormat="0" applyAlignment="0" applyProtection="0">
      <alignment vertical="center"/>
    </xf>
    <xf numFmtId="0" fontId="26" fillId="6" borderId="12" applyNumberFormat="0" applyAlignment="0" applyProtection="0">
      <alignment vertical="center"/>
    </xf>
    <xf numFmtId="0" fontId="15" fillId="15" borderId="11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0" borderId="0"/>
    <xf numFmtId="0" fontId="8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</cellStyleXfs>
  <cellXfs count="31">
    <xf numFmtId="0" fontId="0" fillId="0" borderId="0" xfId="0"/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5" xfId="20" applyFont="1" applyFill="1" applyBorder="1" applyAlignment="1" applyProtection="1">
      <alignment horizontal="center" vertical="center" wrapText="1"/>
      <protection locked="0"/>
    </xf>
    <xf numFmtId="178" fontId="5" fillId="2" borderId="5" xfId="20" applyNumberFormat="1" applyFont="1" applyFill="1" applyBorder="1" applyAlignment="1" applyProtection="1">
      <alignment horizontal="center" vertical="center" wrapText="1"/>
      <protection locked="0"/>
    </xf>
    <xf numFmtId="179" fontId="5" fillId="2" borderId="5" xfId="20" applyNumberFormat="1" applyFont="1" applyFill="1" applyBorder="1" applyAlignment="1" applyProtection="1">
      <alignment horizontal="center" vertical="center" wrapText="1"/>
      <protection locked="0"/>
    </xf>
    <xf numFmtId="10" fontId="5" fillId="2" borderId="5" xfId="2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O17"/>
  <sheetViews>
    <sheetView tabSelected="1" workbookViewId="0">
      <selection activeCell="I21" sqref="I21"/>
    </sheetView>
  </sheetViews>
  <sheetFormatPr defaultColWidth="8.83333333333333" defaultRowHeight="13.5"/>
  <cols>
    <col min="1" max="1" width="9.08333333333333" style="3" customWidth="1"/>
    <col min="2" max="2" width="25.25" style="3" customWidth="1"/>
    <col min="3" max="3" width="12.75" style="4" customWidth="1"/>
    <col min="4" max="4" width="12.5" style="4" customWidth="1"/>
    <col min="5" max="13" width="12.75" style="4" customWidth="1"/>
    <col min="14" max="14" width="11.0833333333333" style="4" customWidth="1"/>
    <col min="15" max="16" width="12.8333333333333" style="4" customWidth="1"/>
    <col min="17" max="16384" width="8.83333333333333" style="4"/>
  </cols>
  <sheetData>
    <row r="1" ht="24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4" customHeight="1" spans="1:15">
      <c r="A2" s="6"/>
      <c r="B2" s="7"/>
      <c r="C2" s="8"/>
      <c r="D2" s="9"/>
      <c r="E2" s="10"/>
      <c r="F2" s="11"/>
      <c r="G2" s="12"/>
      <c r="H2" s="8"/>
      <c r="I2" s="10"/>
      <c r="J2" s="11"/>
      <c r="K2" s="28"/>
      <c r="L2" s="28"/>
      <c r="M2" s="28"/>
      <c r="N2" s="28"/>
      <c r="O2" s="28"/>
    </row>
    <row r="3" ht="40.5" spans="1:15">
      <c r="A3" s="13" t="s">
        <v>1</v>
      </c>
      <c r="B3" s="13"/>
      <c r="C3" s="14" t="s">
        <v>2</v>
      </c>
      <c r="D3" s="15" t="s">
        <v>3</v>
      </c>
      <c r="E3" s="15" t="s">
        <v>4</v>
      </c>
      <c r="F3" s="16" t="s">
        <v>5</v>
      </c>
      <c r="G3" s="17" t="s">
        <v>6</v>
      </c>
      <c r="H3" s="14" t="s">
        <v>7</v>
      </c>
      <c r="I3" s="17" t="s">
        <v>8</v>
      </c>
      <c r="J3" s="15" t="s">
        <v>9</v>
      </c>
      <c r="K3" s="17" t="s">
        <v>10</v>
      </c>
      <c r="L3" s="15" t="s">
        <v>11</v>
      </c>
      <c r="M3" s="17" t="s">
        <v>12</v>
      </c>
      <c r="N3" s="17" t="s">
        <v>13</v>
      </c>
      <c r="O3" s="17" t="s">
        <v>14</v>
      </c>
    </row>
    <row r="4" spans="1:15">
      <c r="A4" s="18" t="s">
        <v>15</v>
      </c>
      <c r="B4" s="18" t="s">
        <v>16</v>
      </c>
      <c r="C4" s="19">
        <f>SUM(C5:C9)</f>
        <v>66</v>
      </c>
      <c r="D4" s="20">
        <f>SUM(D5:D9)</f>
        <v>129883.436144</v>
      </c>
      <c r="E4" s="19">
        <f>SUM(E5:E9)</f>
        <v>125723.895725</v>
      </c>
      <c r="F4" s="19">
        <f>SUM(F5:F9)</f>
        <v>66</v>
      </c>
      <c r="G4" s="20">
        <f>F4/C4*100</f>
        <v>100</v>
      </c>
      <c r="H4" s="19">
        <f>SUM(H5:H9)</f>
        <v>66</v>
      </c>
      <c r="I4" s="20">
        <f>H4/C4*100</f>
        <v>100</v>
      </c>
      <c r="J4" s="20">
        <f>SUM(J5:J9)</f>
        <v>4159.540419</v>
      </c>
      <c r="K4" s="20">
        <f>J4/D4*100</f>
        <v>3.20251799805202</v>
      </c>
      <c r="L4" s="29"/>
      <c r="M4" s="29"/>
      <c r="N4" s="20">
        <f>C4/C15*100</f>
        <v>75.8620689655172</v>
      </c>
      <c r="O4" s="20">
        <f>E4/E15*100</f>
        <v>92.9302571876179</v>
      </c>
    </row>
    <row r="5" ht="14.25" spans="1:15">
      <c r="A5" s="18"/>
      <c r="B5" s="21" t="s">
        <v>17</v>
      </c>
      <c r="C5" s="1">
        <v>21</v>
      </c>
      <c r="D5" s="2">
        <v>53707.4</v>
      </c>
      <c r="E5" s="2">
        <v>53562.1</v>
      </c>
      <c r="F5" s="22">
        <f>C5</f>
        <v>21</v>
      </c>
      <c r="G5" s="20">
        <f t="shared" ref="G5:G15" si="0">F5/C5*100</f>
        <v>100</v>
      </c>
      <c r="H5" s="23">
        <f>C5</f>
        <v>21</v>
      </c>
      <c r="I5" s="20">
        <f t="shared" ref="I5:I15" si="1">H5/C5*100</f>
        <v>100</v>
      </c>
      <c r="J5" s="20">
        <f t="shared" ref="J5:J10" si="2">D5-E5</f>
        <v>145.300000000003</v>
      </c>
      <c r="K5" s="20">
        <f t="shared" ref="K5:K10" si="3">J5/D5*100</f>
        <v>0.270540000074483</v>
      </c>
      <c r="L5" s="29"/>
      <c r="M5" s="29"/>
      <c r="N5" s="20">
        <f>C5/C4*100</f>
        <v>31.8181818181818</v>
      </c>
      <c r="O5" s="20">
        <f>E5/E4*100</f>
        <v>42.6029591997039</v>
      </c>
    </row>
    <row r="6" ht="14.25" spans="1:15">
      <c r="A6" s="18"/>
      <c r="B6" s="21" t="s">
        <v>18</v>
      </c>
      <c r="C6" s="1">
        <v>15</v>
      </c>
      <c r="D6" s="2">
        <v>46426.11</v>
      </c>
      <c r="E6" s="2">
        <v>44501.58</v>
      </c>
      <c r="F6" s="22">
        <f t="shared" ref="F6:F14" si="4">C6</f>
        <v>15</v>
      </c>
      <c r="G6" s="20">
        <f t="shared" si="0"/>
        <v>100</v>
      </c>
      <c r="H6" s="23">
        <f>C6</f>
        <v>15</v>
      </c>
      <c r="I6" s="20">
        <f t="shared" si="1"/>
        <v>100</v>
      </c>
      <c r="J6" s="20">
        <f t="shared" si="2"/>
        <v>1924.53</v>
      </c>
      <c r="K6" s="20">
        <f t="shared" si="3"/>
        <v>4.14536130638556</v>
      </c>
      <c r="L6" s="29"/>
      <c r="M6" s="29"/>
      <c r="N6" s="20">
        <f>C6/C4*100</f>
        <v>22.7272727272727</v>
      </c>
      <c r="O6" s="20">
        <f>E6/E4*100</f>
        <v>35.3962782837558</v>
      </c>
    </row>
    <row r="7" ht="14.25" spans="1:15">
      <c r="A7" s="18"/>
      <c r="B7" s="21" t="s">
        <v>19</v>
      </c>
      <c r="C7" s="1">
        <v>7</v>
      </c>
      <c r="D7" s="2">
        <v>4246.19</v>
      </c>
      <c r="E7" s="2">
        <v>4176.53</v>
      </c>
      <c r="F7" s="22">
        <f t="shared" si="4"/>
        <v>7</v>
      </c>
      <c r="G7" s="20">
        <f t="shared" si="0"/>
        <v>100</v>
      </c>
      <c r="H7" s="23">
        <f>C7</f>
        <v>7</v>
      </c>
      <c r="I7" s="20">
        <f t="shared" si="1"/>
        <v>100</v>
      </c>
      <c r="J7" s="20">
        <f t="shared" si="2"/>
        <v>69.6599999999999</v>
      </c>
      <c r="K7" s="20">
        <f t="shared" si="3"/>
        <v>1.64052950998424</v>
      </c>
      <c r="L7" s="29"/>
      <c r="M7" s="29"/>
      <c r="N7" s="20">
        <f>C7/C4*100</f>
        <v>10.6060606060606</v>
      </c>
      <c r="O7" s="20">
        <f>E7/E4*100</f>
        <v>3.3219858292774</v>
      </c>
    </row>
    <row r="8" spans="1:15">
      <c r="A8" s="18"/>
      <c r="B8" s="21" t="s">
        <v>20</v>
      </c>
      <c r="C8" s="24"/>
      <c r="D8" s="24"/>
      <c r="E8" s="24"/>
      <c r="F8" s="22">
        <f t="shared" si="4"/>
        <v>0</v>
      </c>
      <c r="G8" s="20" t="e">
        <f t="shared" si="0"/>
        <v>#DIV/0!</v>
      </c>
      <c r="H8" s="23">
        <f>C8</f>
        <v>0</v>
      </c>
      <c r="I8" s="20" t="e">
        <f t="shared" si="1"/>
        <v>#DIV/0!</v>
      </c>
      <c r="J8" s="20">
        <f t="shared" si="2"/>
        <v>0</v>
      </c>
      <c r="K8" s="20" t="e">
        <f t="shared" si="3"/>
        <v>#DIV/0!</v>
      </c>
      <c r="L8" s="29"/>
      <c r="M8" s="29"/>
      <c r="N8" s="20">
        <f>C8/C4*100</f>
        <v>0</v>
      </c>
      <c r="O8" s="20">
        <f>E8/E4*100</f>
        <v>0</v>
      </c>
    </row>
    <row r="9" spans="1:15">
      <c r="A9" s="18"/>
      <c r="B9" s="21" t="s">
        <v>21</v>
      </c>
      <c r="C9" s="24">
        <v>23</v>
      </c>
      <c r="D9" s="24">
        <v>25503.736144</v>
      </c>
      <c r="E9" s="24">
        <v>23483.685725</v>
      </c>
      <c r="F9" s="22">
        <f t="shared" si="4"/>
        <v>23</v>
      </c>
      <c r="G9" s="20">
        <f t="shared" si="0"/>
        <v>100</v>
      </c>
      <c r="H9" s="23">
        <f>C9</f>
        <v>23</v>
      </c>
      <c r="I9" s="20">
        <f t="shared" si="1"/>
        <v>100</v>
      </c>
      <c r="J9" s="20">
        <f t="shared" si="2"/>
        <v>2020.050419</v>
      </c>
      <c r="K9" s="20">
        <f t="shared" si="3"/>
        <v>7.9206058578803</v>
      </c>
      <c r="L9" s="29"/>
      <c r="M9" s="29"/>
      <c r="N9" s="20">
        <f>C9/C4*100</f>
        <v>34.8484848484849</v>
      </c>
      <c r="O9" s="20">
        <f>E9/E4*100</f>
        <v>18.6787766872629</v>
      </c>
    </row>
    <row r="10" ht="14.25" spans="1:15">
      <c r="A10" s="18" t="s">
        <v>22</v>
      </c>
      <c r="B10" s="18"/>
      <c r="C10" s="1">
        <v>8</v>
      </c>
      <c r="D10" s="2">
        <v>2108.65</v>
      </c>
      <c r="E10" s="2">
        <v>2002.82</v>
      </c>
      <c r="F10" s="22">
        <f t="shared" si="4"/>
        <v>8</v>
      </c>
      <c r="G10" s="20">
        <f t="shared" si="0"/>
        <v>100</v>
      </c>
      <c r="H10" s="23">
        <v>0</v>
      </c>
      <c r="I10" s="20">
        <f t="shared" si="1"/>
        <v>0</v>
      </c>
      <c r="J10" s="20">
        <f t="shared" si="2"/>
        <v>105.83</v>
      </c>
      <c r="K10" s="20">
        <f t="shared" si="3"/>
        <v>5.0188509235767</v>
      </c>
      <c r="L10" s="29"/>
      <c r="M10" s="29"/>
      <c r="N10" s="20">
        <f>C10/C15*100</f>
        <v>9.19540229885057</v>
      </c>
      <c r="O10" s="20">
        <f>E10/E15*100</f>
        <v>1.48040733726242</v>
      </c>
    </row>
    <row r="11" ht="14.25" customHeight="1" spans="1:15">
      <c r="A11" s="18" t="s">
        <v>23</v>
      </c>
      <c r="B11" s="18"/>
      <c r="C11" s="24"/>
      <c r="D11" s="24"/>
      <c r="E11" s="24"/>
      <c r="F11" s="22">
        <f t="shared" si="4"/>
        <v>0</v>
      </c>
      <c r="G11" s="20" t="e">
        <f t="shared" si="0"/>
        <v>#DIV/0!</v>
      </c>
      <c r="H11" s="23">
        <v>0</v>
      </c>
      <c r="I11" s="20" t="e">
        <f t="shared" si="1"/>
        <v>#DIV/0!</v>
      </c>
      <c r="J11" s="29"/>
      <c r="K11" s="29"/>
      <c r="L11" s="20">
        <f>E11-D11</f>
        <v>0</v>
      </c>
      <c r="M11" s="20" t="e">
        <f>L11/D11*100</f>
        <v>#DIV/0!</v>
      </c>
      <c r="N11" s="20">
        <f>C11/C15*100</f>
        <v>0</v>
      </c>
      <c r="O11" s="20">
        <f>E11/E15*100</f>
        <v>0</v>
      </c>
    </row>
    <row r="12" ht="14.25" customHeight="1" spans="1:15">
      <c r="A12" s="18" t="s">
        <v>24</v>
      </c>
      <c r="B12" s="18"/>
      <c r="C12" s="1">
        <v>5</v>
      </c>
      <c r="D12" s="2">
        <v>348.0897</v>
      </c>
      <c r="E12" s="2">
        <v>346.67</v>
      </c>
      <c r="F12" s="22">
        <f t="shared" si="4"/>
        <v>5</v>
      </c>
      <c r="G12" s="20">
        <f t="shared" si="0"/>
        <v>100</v>
      </c>
      <c r="H12" s="23">
        <v>0</v>
      </c>
      <c r="I12" s="20">
        <f t="shared" si="1"/>
        <v>0</v>
      </c>
      <c r="J12" s="29"/>
      <c r="K12" s="29"/>
      <c r="L12" s="20">
        <f>E12-D12</f>
        <v>-1.41969999999998</v>
      </c>
      <c r="M12" s="20">
        <f>L12/D12*100</f>
        <v>-0.407854642064956</v>
      </c>
      <c r="N12" s="20">
        <f>C12/C15*100</f>
        <v>5.74712643678161</v>
      </c>
      <c r="O12" s="20">
        <f>E12/E15*100</f>
        <v>0.25624510021308</v>
      </c>
    </row>
    <row r="13" ht="14.25" customHeight="1" spans="1:15">
      <c r="A13" s="18" t="s">
        <v>25</v>
      </c>
      <c r="B13" s="18"/>
      <c r="C13" s="1">
        <v>8</v>
      </c>
      <c r="D13" s="2">
        <v>7215.05</v>
      </c>
      <c r="E13" s="2">
        <v>7215.0548</v>
      </c>
      <c r="F13" s="22">
        <f t="shared" si="4"/>
        <v>8</v>
      </c>
      <c r="G13" s="20">
        <f t="shared" si="0"/>
        <v>100</v>
      </c>
      <c r="H13" s="23">
        <v>0</v>
      </c>
      <c r="I13" s="20">
        <f t="shared" si="1"/>
        <v>0</v>
      </c>
      <c r="J13" s="29"/>
      <c r="K13" s="29"/>
      <c r="L13" s="20">
        <f>E13-D13</f>
        <v>0.0047999999997046</v>
      </c>
      <c r="M13" s="20">
        <f>L13/D13*100</f>
        <v>6.65276054872052e-5</v>
      </c>
      <c r="N13" s="20">
        <f>C13/C15*100</f>
        <v>9.19540229885057</v>
      </c>
      <c r="O13" s="20">
        <f>E13/E15*100</f>
        <v>5.33309037490659</v>
      </c>
    </row>
    <row r="14" spans="1:15">
      <c r="A14" s="18" t="s">
        <v>26</v>
      </c>
      <c r="B14" s="18"/>
      <c r="C14" s="24"/>
      <c r="D14" s="24"/>
      <c r="E14" s="24"/>
      <c r="F14" s="22">
        <f t="shared" si="4"/>
        <v>0</v>
      </c>
      <c r="G14" s="20" t="e">
        <f t="shared" si="0"/>
        <v>#DIV/0!</v>
      </c>
      <c r="H14" s="23">
        <v>0</v>
      </c>
      <c r="I14" s="20" t="e">
        <f t="shared" si="1"/>
        <v>#DIV/0!</v>
      </c>
      <c r="J14" s="20">
        <f>D14-E14</f>
        <v>0</v>
      </c>
      <c r="K14" s="20" t="e">
        <f>J14/D14*100</f>
        <v>#DIV/0!</v>
      </c>
      <c r="L14" s="29"/>
      <c r="M14" s="29"/>
      <c r="N14" s="20">
        <f>C14/C15*100</f>
        <v>0</v>
      </c>
      <c r="O14" s="20">
        <f>E14/E15*100</f>
        <v>0</v>
      </c>
    </row>
    <row r="15" spans="1:15">
      <c r="A15" s="18" t="s">
        <v>27</v>
      </c>
      <c r="B15" s="18"/>
      <c r="C15" s="19">
        <f>SUM(C4,C10:C14)</f>
        <v>87</v>
      </c>
      <c r="D15" s="20">
        <f>SUM(D4,D10:D14)</f>
        <v>139555.225844</v>
      </c>
      <c r="E15" s="20">
        <f>SUM(E4,E10:E14)</f>
        <v>135288.440525</v>
      </c>
      <c r="F15" s="19">
        <f>SUM(F4,F10:F14)</f>
        <v>87</v>
      </c>
      <c r="G15" s="20">
        <f t="shared" si="0"/>
        <v>100</v>
      </c>
      <c r="H15" s="19">
        <f>SUM(H4,H10:H14)</f>
        <v>66</v>
      </c>
      <c r="I15" s="20">
        <f t="shared" si="1"/>
        <v>75.8620689655172</v>
      </c>
      <c r="J15" s="20">
        <f>SUM(J4,J10,J14:J14)</f>
        <v>4265.370419</v>
      </c>
      <c r="K15" s="20">
        <f>J15/SUM(D4,D10,D14)*100</f>
        <v>3.23153496819998</v>
      </c>
      <c r="L15" s="20">
        <f>SUM(L11:L13)</f>
        <v>-1.41490000000027</v>
      </c>
      <c r="M15" s="20">
        <f>L15/SUM(D11,D12,D13)*100</f>
        <v>-0.0187078390208801</v>
      </c>
      <c r="N15" s="20">
        <f>SUM(N4,N10,N11,N12,N13,N14)</f>
        <v>100</v>
      </c>
      <c r="O15" s="20">
        <f>SUM(O4,O10,O11,O12,O13,O14)</f>
        <v>100</v>
      </c>
    </row>
    <row r="16" ht="14.25" customHeight="1" spans="1:1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N16" s="30"/>
      <c r="O16" s="30"/>
    </row>
    <row r="17" spans="1:1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</sheetData>
  <sheetProtection password="DB84" sheet="1" objects="1"/>
  <protectedRanges>
    <protectedRange sqref="C5:F12 F13 C14:F14" name="区域1"/>
  </protectedRanges>
  <mergeCells count="15">
    <mergeCell ref="A1:O1"/>
    <mergeCell ref="A2:B2"/>
    <mergeCell ref="C2:E2"/>
    <mergeCell ref="F2:G2"/>
    <mergeCell ref="H2:I2"/>
    <mergeCell ref="J2:O2"/>
    <mergeCell ref="A3:B3"/>
    <mergeCell ref="A10:B10"/>
    <mergeCell ref="A11:B11"/>
    <mergeCell ref="A12:B12"/>
    <mergeCell ref="A13:B13"/>
    <mergeCell ref="A14:B14"/>
    <mergeCell ref="A15:B15"/>
    <mergeCell ref="A17:L17"/>
    <mergeCell ref="A4:A9"/>
  </mergeCells>
  <pageMargins left="0.7" right="0.7" top="0.75" bottom="0.75" header="0.3" footer="0.3"/>
  <pageSetup paperSize="9" scale="64" orientation="landscape" horizontalDpi="300"/>
  <headerFooter/>
  <ignoredErrors>
    <ignoredError sqref="C4:F4 C15 H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14:G16"/>
  <sheetViews>
    <sheetView workbookViewId="0">
      <selection activeCell="E16" sqref="E16:G16"/>
    </sheetView>
  </sheetViews>
  <sheetFormatPr defaultColWidth="9" defaultRowHeight="13.5" outlineLevelCol="6"/>
  <cols>
    <col min="6" max="7" width="12.625"/>
  </cols>
  <sheetData>
    <row r="14" ht="14.25" spans="5:7">
      <c r="E14" s="1">
        <v>10</v>
      </c>
      <c r="F14" s="2">
        <v>13055.752179</v>
      </c>
      <c r="G14" s="2">
        <v>12878.305725</v>
      </c>
    </row>
    <row r="15" ht="14.25" spans="5:7">
      <c r="E15" s="1">
        <v>13</v>
      </c>
      <c r="F15" s="2">
        <v>12447.983965</v>
      </c>
      <c r="G15" s="2">
        <v>10605.38</v>
      </c>
    </row>
    <row r="16" spans="5:7">
      <c r="E16">
        <f>SUM(E14:E15)</f>
        <v>23</v>
      </c>
      <c r="F16">
        <f>SUM(F14:F15)</f>
        <v>25503.736144</v>
      </c>
      <c r="G16">
        <f>SUM(G14:G15)</f>
        <v>23483.685725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样表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Yangchl</dc:creator>
  <cp:lastModifiedBy>州政务局</cp:lastModifiedBy>
  <dcterms:created xsi:type="dcterms:W3CDTF">2015-06-05T18:19:00Z</dcterms:created>
  <dcterms:modified xsi:type="dcterms:W3CDTF">2024-05-10T03:22:52Z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F2235DDE389D4BC2A75D82CC055FE3B7</vt:lpwstr>
  </property>
  <property fmtid="{D5CDD505-2E9C-101B-9397-08002B2CF9AE}" pid="3" name="KSOProductBuildVer">
    <vt:lpwstr>2052-11.8.6.11020</vt:lpwstr>
  </property>
  <property fmtid="{D5CDD505-2E9C-101B-9397-08002B2CF9AE}" pid="4" name="KSOReadingLayout">
    <vt:bool>true</vt:bool>
  </property>
</Properties>
</file>